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987" activeTab="0"/>
  </bookViews>
  <sheets>
    <sheet name="装饰" sheetId="1" r:id="rId1"/>
    <sheet name="电气" sheetId="2" r:id="rId2"/>
    <sheet name="给排水" sheetId="3" r:id="rId3"/>
    <sheet name="医气" sheetId="4" r:id="rId4"/>
  </sheets>
  <definedNames/>
  <calcPr fullCalcOnLoad="1"/>
</workbook>
</file>

<file path=xl/sharedStrings.xml><?xml version="1.0" encoding="utf-8"?>
<sst xmlns="http://schemas.openxmlformats.org/spreadsheetml/2006/main" count="466" uniqueCount="266">
  <si>
    <t>装修系统分部分项报价表</t>
  </si>
  <si>
    <t>工程名称：</t>
  </si>
  <si>
    <t>序号</t>
  </si>
  <si>
    <t>设备/材料名称</t>
  </si>
  <si>
    <t>型号/规格/配置</t>
  </si>
  <si>
    <t>单位</t>
  </si>
  <si>
    <t>工程量</t>
  </si>
  <si>
    <t>品牌</t>
  </si>
  <si>
    <t>单价（元）</t>
  </si>
  <si>
    <t>金额（元）</t>
  </si>
  <si>
    <t>备注</t>
  </si>
  <si>
    <t>装修系统</t>
  </si>
  <si>
    <t>地面工程</t>
  </si>
  <si>
    <t>PVC地板修复</t>
  </si>
  <si>
    <t>1.品种：PVC地板
2.材料厚度:2mm
3.尺寸稳定性：良好
4.含2mm厚地脚线,120mm高</t>
  </si>
  <si>
    <t>㎡</t>
  </si>
  <si>
    <t>50mm玻镁彩钢板槽铝</t>
  </si>
  <si>
    <t>50型</t>
  </si>
  <si>
    <t>m</t>
  </si>
  <si>
    <t>槽钢楼梯</t>
  </si>
  <si>
    <t>20#A</t>
  </si>
  <si>
    <t>kg</t>
  </si>
  <si>
    <t>墙面工程</t>
  </si>
  <si>
    <t>50mm玻镁彩钢板</t>
  </si>
  <si>
    <t>50/1150mm，面层钢板厚度均为0.5mm，防霉抗菌硅胶密封，要达到防火等级A级</t>
  </si>
  <si>
    <t>50mm玻镁彩钢板内圆弧及连接底座</t>
  </si>
  <si>
    <t>1.R50mm，含塑料底座（H=2.6m）一条6m长</t>
  </si>
  <si>
    <t>50mm玻镁彩钢板外圆柱加强筋</t>
  </si>
  <si>
    <t>1.R50mm/100mm（H=2.6m）一条6m长</t>
  </si>
  <si>
    <t>吊顶工程</t>
  </si>
  <si>
    <t>门窗工程</t>
  </si>
  <si>
    <t>单开玻璃平开门0822BLM1</t>
  </si>
  <si>
    <t>1.单开玻璃平开门：800*2200</t>
  </si>
  <si>
    <t>樘</t>
  </si>
  <si>
    <t>气密性单开平开门0920GM2</t>
  </si>
  <si>
    <t>1.气密性单开门平开门：900*2000(带观察窗)
2.门页包边，门框均采用专用1.4厚铝型材。
3.门面采用镀锌钢板喷涂。
4.门身采用优质填充板。
5.门框上安装密封胶条，门页底部带可活动密封装置，自动关闭密封。
6.门中部不锈钢防撞带15cm宽1.0厚
7.成品制作、安装、运输（包括二次运输至施工现场）
8.所需要配件、门锁
9.材料防火等级达到A级</t>
  </si>
  <si>
    <t>气密封单开自动平开门1020GM2-电</t>
  </si>
  <si>
    <t>单开自动气密平开门（带观察窗）：1000*2000(详见图纸)
1.门体结构:内部采用铝型材框架，填充优质B1组阻燃挤塑板，中层粘贴夹板，表面粘贴钢板喷涂饰面板，门体四周采用专用门身铝型材包边，门体结构铝合金框架
2.路轨技术:路轨采用高强度铝合金一体成型型材，采用双轨组成形式，内加防震胶条，有效减少门体运行产生的震动。
3.门头盖技术:采用优质铝型材成型及制造。
4.控制方式:可选择手按开关，感应开关开门方式，门框上安装防夹安全光线。
5.门把手:自动门专用省力把手，三角暗拉手。
6.密封装置:门身正面及门底部均安装密封胶条。
7.安装方式:选择外挂式。
8.观察窗:无框窗。
9.门中部不锈钢防撞带15cm宽1.0厚
10.成品制作、安装、运输（包括二次运输至施工现场）
11.所需要配件、门锁、电机、路轨
12.调试检测
13.材料防火等级达到A级
14.安全接地</t>
  </si>
  <si>
    <t>气密封单开自动趟门1220TM2-电</t>
  </si>
  <si>
    <t>单开自动气密趟门（带观察窗）：1200*2000(详见图纸)
1.门体结构:内部采用铝型材框架，填充优质B1组阻燃挤塑板，中层粘贴夹板，表面粘贴钢板喷涂饰面板，门体四周采用专用门身铝型材包边，门体结构铝合金框架
2.路轨技术:路轨采用高强度铝合金一体成型型材，采用双轨组成形式，内加防震胶条，有效减少门体运行产生的震动。
3.门头盖技术:采用优质铝型材成型及制造。
4.控制方式:可选择手按开关，感应开关开门方式，门框上安装防夹安全光线。
5.门把手:自动门专用省力把手，三角暗拉手。
6.密封装置:门身正面及门底部均安装密封胶条。
7.安装方式:选择外挂式。
8.观察窗:无框窗。
9.门中部不锈钢防撞带15cm宽1.0厚
10.成品制作、安装、运输（包括二次运输至施工现场）
11.所需要配件、门锁、电机、路轨
12.调试检测
13.材料防火等级达到A级
14.安全接地</t>
  </si>
  <si>
    <t>气密封单开自动趟门1420TM2-电</t>
  </si>
  <si>
    <t>单开自动气密趟门（带观察窗）：1400*2000(详见图纸)
1.门体结构:内部采用铝型材框架，填充优质B1组阻燃挤塑板，中层粘贴夹板，表面粘贴钢板喷涂饰面板，门体四周采用专用门身铝型材包边，门体结构铝合金框架
2.路轨技术:路轨采用高强度铝合金一体成型型材，采用双轨组成形式，内加防震胶条，有效减少门体运行产生的震动。
3.门头盖技术:采用优质铝型材成型及制造。
4.控制方式:可选择手按开关，感应开关开门方式，门框上安装防夹安全光线。
5.门把手:自动门专用省力把手，三角暗拉手。
6.密封装置:门身正面及门底部均安装密封胶条。
7.安装方式:选择外挂式。
8.观察窗:无框窗。
9.门中部不锈钢防撞带15cm宽1.0厚
10.成品制作、安装、运输（包括二次运输至施工现场）
11.所需要配件、门锁、电机、路轨
12.调试检测
13.材料防火等级达到A级
14.安全接地</t>
  </si>
  <si>
    <t>气密封玻璃电动趟门1420BLTM1-电</t>
  </si>
  <si>
    <t>气密封玻璃电动趟门：1400*2000(详见图纸)
1.门体结构:内部采用铝型材框架，12mm钢化玻璃
2.路轨技术:路轨采用高强度铝合金一体成型型材，采用双轨组成形式，内加防震胶条，有效减少门体运行产生的震动。
3.门头盖技术:采用优质铝型材成型及制造。
4.控制方式:可选择手按开关，感应开关开门方式，门框上安装防夹安全光线。
5.门把手:自动门专用省力把手，三角暗拉手。
6.密封装置:门身正面及门底部均安装密封胶条。
7.安装方式:选择外挂式。
8.观察窗:无框窗。
9.门中部不锈钢防撞带15cm宽1.0厚
10.成品制作、安装、运输（包括二次运输至施工现场）
11.所需要配件、门锁、电机、路轨
12.调试检测
13.材料防火等级达到A级
14.安全接地</t>
  </si>
  <si>
    <t>乙级单开防火门FM乙1020</t>
  </si>
  <si>
    <t>乙级单开防火门1000*2000(带观察窗)
门框：采用优质钢板剪折成型。
门扇：采用优质钢板制作，内填充环保防火材料。
五金配件：防火锁采用消防专用锁具，配防火铰链，闭门器（管道井
门选用单舌锁，无闭门器）。</t>
  </si>
  <si>
    <t>乙级双开防火门FM乙1220</t>
  </si>
  <si>
    <t>乙级双开防火门1200*2000(带观察窗)
门框：采用优质钢板剪折成型。
门扇：采用优质钢板制作，内填充环保防火材料。
五金配件：防火锁采用消防专用锁具，配防火铰链，闭门器（管道井
门选用单舌锁，无闭门器）。</t>
  </si>
  <si>
    <t>电动门钢结构件</t>
  </si>
  <si>
    <t>1.部位:电动门、防火门
2.钢材品种、 规格:详见图纸
3.油漆品种、刷漆遍数:刷调和漆2遍，防锈漆2遍
4.其他:详见设计图纸及规范要求</t>
  </si>
  <si>
    <t>套</t>
  </si>
  <si>
    <t>其他</t>
  </si>
  <si>
    <t>治疗台</t>
  </si>
  <si>
    <t>1、柜体材料采用18mm厚环保实木多层板
2、铰链：105度带缓冲液压铰链
3、96距不锈钢或铝合金拉手
4、台面采用人造石加工，踢脚板150mm高
5、位置：治疗室、检查间、检查间前厅</t>
  </si>
  <si>
    <t>治疗台台上柜</t>
  </si>
  <si>
    <t>1、柜体材料采用18mm厚环保实木多层板
2、铰链：105度带缓冲液压铰链
3、96距不锈钢或铝合金拉手
4、高度至吊顶
5、位置：治疗室、检查间</t>
  </si>
  <si>
    <t>床帘导轨</t>
  </si>
  <si>
    <t>U型床帘导轨</t>
  </si>
  <si>
    <t>床头柜</t>
  </si>
  <si>
    <t>1、柜体材料采用18mm厚环保实木多层板
2、铰链：105度带缓冲液压铰链
3、96距不锈钢或铝合金拉手
4、L*H800mm*W450mm</t>
  </si>
  <si>
    <t>不锈钢储物柜</t>
  </si>
  <si>
    <t>1、柜体材料采用304不锈钢
2、柜体门采用玻璃材质，不锈钢包边
3、不锈钢或铝合金拉手
4、高2000mm*宽800mm*深450mm</t>
  </si>
  <si>
    <t>木质储物柜</t>
  </si>
  <si>
    <t>1、柜体材料采用18mm厚环保实木多层板
2、铰链：105度带缓冲液压铰链
3、96距不锈钢或铝合金拉手
4、L*H吊顶高度*W600mm</t>
  </si>
  <si>
    <t>不锈钢可调节储物架</t>
  </si>
  <si>
    <t>1、柜体材料采用304不锈钢
2、L*高度至吊顶*深600mm</t>
  </si>
  <si>
    <t>防盗网</t>
  </si>
  <si>
    <t>1、柜体材料采用304不锈钢
2、位置：家属等候间两个窗</t>
  </si>
  <si>
    <t>不锈钢架置物架</t>
  </si>
  <si>
    <t>1、架子材料采用304不锈钢
2、安装方式：固定在墙上
3、位置：ICU大厅（放置心电监护仪）</t>
  </si>
  <si>
    <t>L型</t>
  </si>
  <si>
    <t>拆除重装工程</t>
  </si>
  <si>
    <t>玻镁彩钢板</t>
  </si>
  <si>
    <t>1、位置：ICU实验区天花</t>
  </si>
  <si>
    <t>1、位置：ICU实验区隔墙</t>
  </si>
  <si>
    <t>玻璃隔墙拆除</t>
  </si>
  <si>
    <t>1、位置：ICU大厅隔墙</t>
  </si>
  <si>
    <t>输液导轨</t>
  </si>
  <si>
    <t>1.名称：拆除输液导轨</t>
  </si>
  <si>
    <t>1.名称：拆除床帘导轨</t>
  </si>
  <si>
    <t>灯盘</t>
  </si>
  <si>
    <t>1、名称：灯盘拆除</t>
  </si>
  <si>
    <t>紫外线灯</t>
  </si>
  <si>
    <t>1.名称：实验区紫外线灯拆除</t>
  </si>
  <si>
    <t>洗涤间洁具拆除</t>
  </si>
  <si>
    <t>1个洗手盆</t>
  </si>
  <si>
    <t>办公室洁具</t>
  </si>
  <si>
    <t>心电监护仪不锈钢架利旧拆除</t>
  </si>
  <si>
    <t>1、架子材料采用304不锈钢
2、位置：ICU大厅</t>
  </si>
  <si>
    <t>消防管道拆除及修复</t>
  </si>
  <si>
    <t>风管拆除及修复</t>
  </si>
  <si>
    <t>电箱、电线、拆除及修复</t>
  </si>
  <si>
    <t>门拆除</t>
  </si>
  <si>
    <t>开玻璃门洞</t>
  </si>
  <si>
    <t>1、位置：探视走廊</t>
  </si>
  <si>
    <t>电动门拆除</t>
  </si>
  <si>
    <t>1、位置：双人间病房</t>
  </si>
  <si>
    <t>门钢构件拆除</t>
  </si>
  <si>
    <t>清运、围蔽</t>
  </si>
  <si>
    <t>施工围蔽</t>
  </si>
  <si>
    <t>1.现场施工围蔽材料</t>
  </si>
  <si>
    <t>垃圾清运</t>
  </si>
  <si>
    <t>1.现场拆除、施工所产生的废弃物</t>
  </si>
  <si>
    <t>项</t>
  </si>
  <si>
    <t>合计</t>
  </si>
  <si>
    <t>分部分项工程量清单与计价表</t>
  </si>
  <si>
    <t>工程名称：一层ICU电气部分</t>
  </si>
  <si>
    <t>项目名称</t>
  </si>
  <si>
    <t>规 格</t>
  </si>
  <si>
    <t>数量</t>
  </si>
  <si>
    <t>单价</t>
  </si>
  <si>
    <t>总价</t>
  </si>
  <si>
    <t>一</t>
  </si>
  <si>
    <t>供电照明</t>
  </si>
  <si>
    <t>双电源总配电箱1APICU</t>
  </si>
  <si>
    <t>含箱/柜体内开关等所有电气元件，配置详见配电系统图，Pn=65kW。</t>
  </si>
  <si>
    <t>台</t>
  </si>
  <si>
    <t>分配电箱1AP1</t>
  </si>
  <si>
    <t>含箱/柜体内开关等所有电气元件，配置详见配电系统图，Pn=33kW。</t>
  </si>
  <si>
    <t>洁净密封灯盘</t>
  </si>
  <si>
    <t>规格：60W  1200*600  LED光源，光通量5300lm，色温5300K，显色指数80，吸顶安装。</t>
  </si>
  <si>
    <t>规格：40W  1200*300  LED光源,光通量3800lm，色温5300K，显色指数80，吸顶安装。</t>
  </si>
  <si>
    <t>规格：24W  600*300  LED光源,光通量2400lm，色温5300K，显色指数80，吸顶安装。</t>
  </si>
  <si>
    <t>原有洁净密封灯盘拆除</t>
  </si>
  <si>
    <t>规格：40W  1200*250  吸顶安装。</t>
  </si>
  <si>
    <t>规格：40W ，含不锈钢支架。</t>
  </si>
  <si>
    <t>应急组件</t>
  </si>
  <si>
    <t>应急时间90分钟</t>
  </si>
  <si>
    <t>带防水面盖延时断电开关</t>
  </si>
  <si>
    <t>规格：10A/250V，0秒~99分任意调节，带液晶显示，大功率2KW，可手工+自动。</t>
  </si>
  <si>
    <t>单联单控跷板开关</t>
  </si>
  <si>
    <t>规格：10A/250V</t>
  </si>
  <si>
    <t>双联单控跷板开关</t>
  </si>
  <si>
    <t>三联单控跷板开关</t>
  </si>
  <si>
    <t>单联双控跷板开关</t>
  </si>
  <si>
    <t>安全型五孔插座</t>
  </si>
  <si>
    <t>双联双控跷板开关</t>
  </si>
  <si>
    <t>安全型五孔防水插座</t>
  </si>
  <si>
    <t>安全型五孔插座(电动门)</t>
  </si>
  <si>
    <t>安全型五孔防水插座（感应龙头）</t>
  </si>
  <si>
    <t>安全型五孔防水插座（热水器）</t>
  </si>
  <si>
    <t>插座组</t>
  </si>
  <si>
    <t>规格：包含6个10A/250V安全型五孔插座，2个接地端子</t>
  </si>
  <si>
    <t>无卤低烟阻燃交联聚乙烯绝缘聚烯护套电力电缆</t>
  </si>
  <si>
    <t>规格：WDZA-YJY-4x50+1X25</t>
  </si>
  <si>
    <t>长度暂估，具体以现场测定为准。</t>
  </si>
  <si>
    <t>规格：WDZA-YJY-5x16</t>
  </si>
  <si>
    <t>无卤低烟阻燃铜芯交联聚烯烃绝缘电线</t>
  </si>
  <si>
    <t>规格：WDZB-BYJ-500-4</t>
  </si>
  <si>
    <t>规格：WDZB-BYJ-500-2.5</t>
  </si>
  <si>
    <t>镀锌线管</t>
  </si>
  <si>
    <t>规格：JDG20-1.6mm</t>
  </si>
  <si>
    <t>规格：JDG25-1.6mm</t>
  </si>
  <si>
    <t>金属线槽</t>
  </si>
  <si>
    <t>规格：MR：200X100-1.0mm</t>
  </si>
  <si>
    <t>规格：MR：100X100-1.0mm</t>
  </si>
  <si>
    <t>线槽支架</t>
  </si>
  <si>
    <t>角铁、吊杆、拉爆</t>
  </si>
  <si>
    <t>t</t>
  </si>
  <si>
    <t>国产优质</t>
  </si>
  <si>
    <t>辅助材料</t>
  </si>
  <si>
    <t>防锈漆、螺丝、角码、垫片、其他安装辅材</t>
  </si>
  <si>
    <t>小 计（供电照明）</t>
  </si>
  <si>
    <t>弱电智能化</t>
  </si>
  <si>
    <t>（一）</t>
  </si>
  <si>
    <t>电话、网络系统</t>
  </si>
  <si>
    <t>双口网络插座</t>
  </si>
  <si>
    <t>含双口面板和六类模块</t>
  </si>
  <si>
    <t>块</t>
  </si>
  <si>
    <t>双口网络插座(吊塔上)</t>
  </si>
  <si>
    <t>单口网络插座</t>
  </si>
  <si>
    <t>含单口面板和六类模块</t>
  </si>
  <si>
    <t>用作电话</t>
  </si>
  <si>
    <t>用作外网</t>
  </si>
  <si>
    <t>千兆交换机</t>
  </si>
  <si>
    <t>16口</t>
  </si>
  <si>
    <t>24口</t>
  </si>
  <si>
    <t>弱电机柜</t>
  </si>
  <si>
    <t>9U壁挂机柜</t>
  </si>
  <si>
    <t>（二）</t>
  </si>
  <si>
    <t>电视监控系统</t>
  </si>
  <si>
    <t>网络半球摄像机</t>
  </si>
  <si>
    <t>200万 1/1.8" CMOS星光级 ICR日夜型半球网络摄像机；传感器类型：1/1.8" Progressive Scan CMOS；最低照度彩色：0.01 lx (AGC开，RJ45输出)，黑白:0.001 lx (AGC开，RJ45输出)；支持智能后检索，配合NVR支持事件的二次检索分析；具备人脸检测、区域入侵检测、越界检测、场景变更、虚焦检测、音频异常检测等功能；工作温度和湿度：-30℃~60℃,湿度小于95%(无凝结)；电源供应：DC12V / PoE(802.3at)；防护等级：IP67；红外距离：15-25米；功耗：12W MAX。</t>
  </si>
  <si>
    <t>网络硬盘录像机</t>
  </si>
  <si>
    <t>8路1080P录像；VGA、HDMI全高清1080P显示输出，彻底颠覆传统监控的显示效果；网络视频接入宽带：200Mbps；硬盘：2个SATA接口,1个eSATA接口录像模式：手动录像/抓图、定时录像/抓图、移动侦测录像/抓图、报警录像/抓图、动测或报警录像/抓图、动测和报警录像/抓图；
主码流本地存储，确保图像高质量；辅码流网络实时传输，轻松解决带宽瓶颈问题。支持TV、VGA和HDMI同时输出，标配ONVIF协议，可以与支持ONVIF协议的；</t>
  </si>
  <si>
    <t>监控专用硬盘</t>
  </si>
  <si>
    <t>6T  SATA接口,监控级硬盘</t>
  </si>
  <si>
    <t>个</t>
  </si>
  <si>
    <t>液晶监视器</t>
  </si>
  <si>
    <t>24寸</t>
  </si>
  <si>
    <t>8口POE供电网络交换机</t>
  </si>
  <si>
    <t>8个1000M POE+2个上联SFP 1000M光口</t>
  </si>
  <si>
    <t>（三）</t>
  </si>
  <si>
    <t>布线系统</t>
  </si>
  <si>
    <t>低烟无卤阻燃六类非屏蔽网线</t>
  </si>
  <si>
    <t>规格：UTP-CAT6</t>
  </si>
  <si>
    <t>规格：200X100-1.2mm</t>
  </si>
  <si>
    <t>规格：100X100-1.0mm</t>
  </si>
  <si>
    <t>规格：100X50-1.0mm</t>
  </si>
  <si>
    <t>电缆链路系统测试</t>
  </si>
  <si>
    <t>弱电系统测试</t>
  </si>
  <si>
    <t>小    计（弱电智能化）</t>
  </si>
  <si>
    <t>分部分项工程报价表</t>
  </si>
  <si>
    <t>项目名称：北滘医院ICU给排水清单</t>
  </si>
  <si>
    <t>货物名称</t>
  </si>
  <si>
    <t>项目特征</t>
  </si>
  <si>
    <t>金额</t>
  </si>
  <si>
    <t>一、洁具部分</t>
  </si>
  <si>
    <t>柜式洗手盆</t>
  </si>
  <si>
    <t>1.材质：陶瓷，厚度1.5
2.规格：W800*D550
3.附件名称：含感应水龙头、连接管、存水弯及配套五金件等。</t>
  </si>
  <si>
    <t>洗手盆</t>
  </si>
  <si>
    <t>1.材质：陶瓷，厚度1.5
2.规格：W800*D600
3.附件名称：含感应水龙头、连接管、存水弯及配套五金件等。</t>
  </si>
  <si>
    <t>拖把池</t>
  </si>
  <si>
    <t>1.材质：陶瓷
2.规格：W500*D500
3.附件名称：含普通龙头、连接管、存水弯、角阀及配套五金件等。</t>
  </si>
  <si>
    <t>二、给排水管道及附件部分</t>
  </si>
  <si>
    <t>给水管</t>
  </si>
  <si>
    <t>1.输送介质:冷水
2.名称:PP-R管DN20
3.连接方式:热熔连接
4.管道、管件的制作、安装
5.套管（含防水套管、穿墙、穿梁、楼板套管）制作、安装
6.管道刷油，管道支架制作安装及除锈刷油
7.管道试压、消毒、冲洗、管道标记
8.凿(压)槽及修补
9.包含管道安装过程中开孔修复及预留孔洞修复等
10.其他:按设计图纸、技术需求书及施工规范要求综合考虑
11.完成本清单项目所需的一切相关工作</t>
  </si>
  <si>
    <t>1.输送介质:冷水
2.名称:PP-R管DN25
3.连接方式:热熔连接
4.管道、管件的制作、安装
5.套管（含防水套管、穿墙、穿梁、楼板套管）制作、安装
6.管道刷油，管道支架制作安装及除锈刷油
7.管道试压、消毒、冲洗、管道标记
8.凿(压)槽及修补
9.包含管道安装过程中开孔修复及预留孔洞修复等
10.其他:按设计图纸、技术需求书及施工规范要求综合考虑
11.完成本清单项目所需的一切相关工作</t>
  </si>
  <si>
    <t>1.输送介质:冷水
2.名称:PP-R管DN32
3.连接方式:热熔连接
4.管道、管件的制作、安装
5.套管（含防水套管、穿墙、穿梁、楼板套管）制作、安装
6.管道刷油，管道支架制作安装及除锈刷油
7.管道试压、消毒、冲洗、管道标记
8.凿(压)槽及修补
9.包含管道安装过程中开孔修复及预留孔洞修复等
10.其他:按设计图纸、技术需求书及施工规范要求综合考虑
11.完成本清单项目所需的一切相关工作</t>
  </si>
  <si>
    <t>小厨宝</t>
  </si>
  <si>
    <t>1.规格：5L
2.功率：2kw</t>
  </si>
  <si>
    <t>排水管</t>
  </si>
  <si>
    <t>1.名称：塑料管
2.规格：PVC De50
3.连接形式：粘接
4.管道、管件、通气帽、检查口、消能装置等，卡箍的制作、安装
5.套管（含防水套管、穿墙、穿梁、楼板套管）制作、安装
6.管道支架制作安装及除锈刷油
7.水压及泄漏试验、管道标记
8.凿(压)槽及修补
9.包含管道安装过程中开孔修复及预留孔洞修复等
10.其他:按设计图纸、技术需求书及施工规范要求综合考虑
11.完成本清单项目所需的一切相关工作</t>
  </si>
  <si>
    <t>1.名称：塑料管
2.规格：PVC De75
3.连接形式：粘接
4.管道、管件、通气帽、检查口、消能装置等，卡箍的制作、安装
5.套管（含防水套管、穿墙、穿梁、楼板套管）制作、安装
6.管道支架制作安装及除锈刷油
7.水压及泄漏试验、管道标记
8.凿(压)槽及修补
9.包含管道安装过程中开孔修复及预留孔洞修复等
10.其他:按设计图纸、技术需求书及施工规范要求综合考虑
11.完成本清单项目所需的一切相关工作</t>
  </si>
  <si>
    <t>1.名称：塑料管
2.规格：PVC De110
3.连接形式：粘接
4.管道、管件、通气帽、检查口、消能装置等，卡箍的制作、安装
5.套管（含防水套管、穿墙、穿梁、楼板套管）制作、安装
6.管道支架制作安装及除锈刷油
7.水压及泄漏试验、管道标记
8.凿(压)槽及修补
9.包含管道安装过程中开孔修复及预留孔洞修复等
10.其他:按设计图纸、技术需求书及施工规范要求综合考虑
11.完成本清单项目所需的一切相关工作</t>
  </si>
  <si>
    <t>不锈钢截止阀</t>
  </si>
  <si>
    <t>1.型号、规格：DN32
2.连接方式：丝扣连接
3.材质：不锈钢
4.压力等级PN=1.6MPa</t>
  </si>
  <si>
    <t>1.型号、规格：DN25
2.连接方式：丝扣连接
3.材质：不锈钢
4.压力等级PN=1.6MPa</t>
  </si>
  <si>
    <t>1.型号、规格：DN20
2.连接方式：丝扣连接
3.材质：不锈钢
4.压力等级PN=1.6MPa</t>
  </si>
  <si>
    <t>项目名称：北滘医院ICU医气清单</t>
  </si>
  <si>
    <t>全费用综合单价</t>
  </si>
  <si>
    <t>全费用综合合价</t>
  </si>
  <si>
    <t>三气区域阀门箱</t>
  </si>
  <si>
    <t>1.气体阀门箱
2.内含Φ54阀门1个、Φ22阀门2个               3.内含3个压力表1.5级
4..未尽事宜参照图纸、招标文件及国家规范的相关要求完成此项目</t>
  </si>
  <si>
    <t>流量仪表</t>
  </si>
  <si>
    <t>1.名称:流量计（含附属阀门）Ф22
2.未尽事宜参照图纸、招标文件及国家规范的相关要求完成此项目</t>
  </si>
  <si>
    <t>医疗气体报警器</t>
  </si>
  <si>
    <t>1.名称:报警器（含附属阀门）
2.氧气、负压、压缩空气监测；
3.可实现超压、欠压声光报警
4.未尽事宜参照图纸、招标文件及国家规范的相关要求完成此项目</t>
  </si>
  <si>
    <t>二级稳压箱</t>
  </si>
  <si>
    <t>1.名称:二级稳压箱（含附属阀门）Φ22
2.双路减压
3.未尽事宜参照图纸、招标文件及国家规范的相关要求完成此项目</t>
  </si>
  <si>
    <t>脱脂铜管</t>
  </si>
  <si>
    <t>1.材质:脱脂铜管
2.规格:Ф54*1.5mm
3.焊接方法:银基钎焊
4.压力试验、吹扫与清洗设计要求:满足现行技术规范及设计要求
5.包含直通、弯头、三通等管件
6.未尽事宜参照图纸、招标文件及国家规范的相关要求完成此项目</t>
  </si>
  <si>
    <t>1.材质:脱脂铜管
2.规格:Ф42*1.5mm
3.焊接方法:银基钎焊
4.压力试验、吹扫与清洗设计要求:满足现行技术规范及设计要求
5.包含直通、弯头、三通等管件
6.未尽事宜参照图纸、招标文件及国家规范的相关要求完成此项目</t>
  </si>
  <si>
    <t>1.材质:脱脂铜管
2.规格:Ф22*1.5mm
3.焊接方法:银基钎焊
4.压力试验、吹扫与清洗设计要求:满足现行技术规范及设计要求
5.包含直通、弯头、三通等管件
6.未尽事宜参照图纸、招标文件及国家规范的相关要求完成此项目</t>
  </si>
  <si>
    <t>1.材质:脱脂铜管
2.规格:Ф10*1.0mm
3.焊接方法:银基钎焊
4.压力试验、吹扫与清洗设计要求:满足现行技术规范及设计要求
5.包含直通、弯头、三通等管件
6.未尽事宜参照图纸、招标文件及国家规范的相关要求完成此项目</t>
  </si>
  <si>
    <t>1.材质:脱脂铜管
2.规格:Ф8*1.0mm
3.焊接方法:银基钎焊
4.压力试验、吹扫与清洗设计要求:满足现行技术规范及设计要求
5.包含直通、弯头、三通等管件
6.未尽事宜参照图纸、招标文件及国家规范的相关要求完成此项目</t>
  </si>
  <si>
    <t>气体阀门</t>
  </si>
  <si>
    <t>1.名称:气体阀门
2.材质:铜
3.型号、规格:Ф10
4.连接形式:螺纹连接
5.未尽事宜参照图纸、招标文件及国家规范的相关要求完成此项目</t>
  </si>
  <si>
    <t>1.名称:气体阀门
2.材质:铜
3.型号、规格:Ф8
4.连接形式:螺纹连接
5.未尽事宜参照图纸、招标文件及国家规范的相关要求完成此项目</t>
  </si>
  <si>
    <t>医疗设备带</t>
  </si>
  <si>
    <t>1、全铝型材三腔设计，厚度1.5mm
2、尺寸（宽*高）：267*65mm</t>
  </si>
  <si>
    <t>床头灯</t>
  </si>
  <si>
    <t>含灯罩，T4灯源</t>
  </si>
  <si>
    <t>开关</t>
  </si>
  <si>
    <t>86系列</t>
  </si>
  <si>
    <t>气体终端</t>
  </si>
  <si>
    <t>1.名称:氧气终端
2.满足ISO9170标准的安全性要求。所有气体的终端具有高气密性,插头不可互换,并按国际标准颜色用以区分。操作简便,可实现单手操作。具有带气维修功能。有效寿命可连续插拨不低于2万次无故障。
3.未尽事宜参照图纸、招标文件及国家规范的相关要求完成此项目</t>
  </si>
  <si>
    <t>1.名称:吸引终端
2.满足ISO9170标准的安全性要求。所有气体的终端具有高气密性,插头不可互换,并按国际标准颜色用以区分。操作简便,可实现单手操作。具有带气维修功能。有效寿命可连续插拨不低于2万次无故障。
3.未尽事宜参照图纸、招标文件及国家规范的相关要求完成此项目</t>
  </si>
  <si>
    <t>1.名称:空气终端
2.满足ISO9170标准的安全性要求。所有气体的终端具有高气密性,插头不可互换,并按国际标准颜色用以区分。操作简便,可实现单手操作。具有带气维修功能。有效寿命可连续插拨不低于2万次无故障。
3.未尽事宜参照图纸、招标文件及国家规范的相关要求完成此项目</t>
  </si>
  <si>
    <t>ICU开孔洞及修复</t>
  </si>
  <si>
    <t>1.名称:开孔洞及修复
2.完成本项目所有管道过楼板、墙体处的孔洞并修复
3.未尽事宜参照图纸、招标文件及国家规范的相关要求完成此项目</t>
  </si>
  <si>
    <t>ICU穿墙套管</t>
  </si>
  <si>
    <t>1.名称、类型:套管
2.材质:综合考虑
3.未尽事宜参照图纸、招标文件及国家规范的相关要求完成此项目</t>
  </si>
  <si>
    <t>ICU管架制作安装</t>
  </si>
  <si>
    <t>1.名称:管架制作安装
2.材质:综合考虑
3.支架衬垫材质:医用气体采用独立的支吊架,铜管与支吊架接触处,应做绝缘以防静电腐蚀
4.完成本项目所有管道的支吊架
5.未尽事宜参照图纸、招标文件及国家规范的相关要求完成此项目</t>
  </si>
  <si>
    <t>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</si>
</sst>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6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name val="宋体-PUA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3" fillId="0" borderId="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4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6" borderId="8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50" fillId="38" borderId="10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5" fillId="36" borderId="14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56" fillId="46" borderId="8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57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58" fillId="53" borderId="16" applyNumberFormat="0" applyFont="0" applyAlignment="0" applyProtection="0"/>
    <xf numFmtId="0" fontId="25" fillId="54" borderId="17" applyNumberFormat="0" applyFont="0" applyAlignment="0" applyProtection="0"/>
    <xf numFmtId="0" fontId="25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91" applyFont="1" applyFill="1" applyBorder="1" applyAlignment="1">
      <alignment vertical="center"/>
      <protection/>
    </xf>
    <xf numFmtId="0" fontId="59" fillId="0" borderId="0" xfId="71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0" xfId="91" applyFont="1" applyFill="1" applyBorder="1" applyAlignment="1">
      <alignment horizontal="center" vertical="center" wrapText="1"/>
      <protection/>
    </xf>
    <xf numFmtId="0" fontId="2" fillId="0" borderId="18" xfId="91" applyFont="1" applyFill="1" applyBorder="1" applyAlignment="1">
      <alignment horizontal="center" vertical="center" wrapText="1"/>
      <protection/>
    </xf>
    <xf numFmtId="177" fontId="2" fillId="0" borderId="18" xfId="91" applyNumberFormat="1" applyFont="1" applyFill="1" applyBorder="1" applyAlignment="1">
      <alignment horizontal="center" vertical="center" wrapText="1"/>
      <protection/>
    </xf>
    <xf numFmtId="0" fontId="2" fillId="0" borderId="18" xfId="71" applyFont="1" applyFill="1" applyBorder="1" applyAlignment="1">
      <alignment horizontal="center" vertical="center" wrapText="1"/>
      <protection/>
    </xf>
    <xf numFmtId="178" fontId="2" fillId="0" borderId="18" xfId="71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71" applyFont="1" applyFill="1" applyBorder="1" applyAlignment="1">
      <alignment horizontal="left" vertical="center" wrapText="1"/>
      <protection/>
    </xf>
    <xf numFmtId="178" fontId="2" fillId="0" borderId="18" xfId="71" applyNumberFormat="1" applyFont="1" applyFill="1" applyBorder="1" applyAlignment="1">
      <alignment horizontal="center" vertical="center"/>
      <protection/>
    </xf>
    <xf numFmtId="0" fontId="61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178" fontId="61" fillId="0" borderId="18" xfId="190" applyNumberFormat="1" applyFont="1" applyFill="1" applyBorder="1" applyAlignment="1">
      <alignment horizontal="center" vertical="center" wrapText="1"/>
      <protection/>
    </xf>
    <xf numFmtId="0" fontId="61" fillId="0" borderId="18" xfId="190" applyFont="1" applyFill="1" applyBorder="1" applyAlignment="1">
      <alignment horizontal="center" vertical="center" wrapText="1"/>
      <protection/>
    </xf>
    <xf numFmtId="2" fontId="1" fillId="0" borderId="18" xfId="0" applyNumberFormat="1" applyFont="1" applyFill="1" applyBorder="1" applyAlignment="1">
      <alignment horizontal="center" vertical="center" wrapText="1"/>
    </xf>
    <xf numFmtId="177" fontId="2" fillId="0" borderId="0" xfId="91" applyNumberFormat="1" applyFont="1" applyFill="1" applyBorder="1" applyAlignment="1">
      <alignment horizontal="center" vertical="center" wrapText="1"/>
      <protection/>
    </xf>
    <xf numFmtId="177" fontId="2" fillId="0" borderId="18" xfId="91" applyNumberFormat="1" applyFont="1" applyFill="1" applyBorder="1" applyAlignment="1">
      <alignment vertical="center" wrapText="1"/>
      <protection/>
    </xf>
    <xf numFmtId="0" fontId="2" fillId="0" borderId="18" xfId="190" applyFont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178" fontId="2" fillId="0" borderId="18" xfId="166" applyNumberFormat="1" applyFont="1" applyBorder="1" applyAlignment="1">
      <alignment horizontal="center" vertical="center" wrapText="1"/>
      <protection/>
    </xf>
    <xf numFmtId="0" fontId="2" fillId="0" borderId="18" xfId="91" applyFont="1" applyFill="1" applyBorder="1" applyAlignment="1">
      <alignment vertical="center" wrapText="1"/>
      <protection/>
    </xf>
    <xf numFmtId="0" fontId="2" fillId="0" borderId="18" xfId="189" applyFont="1" applyBorder="1" applyAlignment="1">
      <alignment horizontal="center" vertical="center" wrapText="1"/>
      <protection/>
    </xf>
    <xf numFmtId="0" fontId="2" fillId="0" borderId="18" xfId="189" applyFont="1" applyBorder="1" applyAlignment="1">
      <alignment horizontal="left" vertical="center" wrapText="1"/>
      <protection/>
    </xf>
    <xf numFmtId="0" fontId="2" fillId="0" borderId="18" xfId="190" applyFont="1" applyBorder="1" applyAlignment="1">
      <alignment horizontal="center" vertical="center" wrapText="1"/>
      <protection/>
    </xf>
    <xf numFmtId="177" fontId="2" fillId="0" borderId="18" xfId="190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right" vertical="center" wrapText="1"/>
    </xf>
    <xf numFmtId="0" fontId="3" fillId="0" borderId="18" xfId="191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192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justify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192" applyFont="1" applyFill="1" applyBorder="1" applyAlignment="1">
      <alignment horizontal="center" vertical="center" wrapText="1"/>
      <protection/>
    </xf>
    <xf numFmtId="176" fontId="3" fillId="0" borderId="18" xfId="192" applyNumberFormat="1" applyFont="1" applyFill="1" applyBorder="1" applyAlignment="1">
      <alignment horizontal="center" vertical="center" wrapText="1"/>
      <protection/>
    </xf>
    <xf numFmtId="0" fontId="3" fillId="0" borderId="18" xfId="193" applyFont="1" applyFill="1" applyBorder="1" applyAlignment="1">
      <alignment vertical="center" wrapText="1"/>
      <protection/>
    </xf>
    <xf numFmtId="0" fontId="3" fillId="0" borderId="18" xfId="193" applyFont="1" applyFill="1" applyBorder="1" applyAlignment="1">
      <alignment horizontal="center" vertical="center" wrapText="1"/>
      <protection/>
    </xf>
    <xf numFmtId="176" fontId="3" fillId="0" borderId="18" xfId="193" applyNumberFormat="1" applyFont="1" applyFill="1" applyBorder="1" applyAlignment="1">
      <alignment horizontal="center" vertical="center" wrapText="1"/>
      <protection/>
    </xf>
    <xf numFmtId="176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91" applyFont="1" applyFill="1" applyBorder="1" applyAlignment="1">
      <alignment horizontal="left" vertical="center" wrapText="1"/>
      <protection/>
    </xf>
    <xf numFmtId="0" fontId="2" fillId="0" borderId="0" xfId="91" applyFont="1" applyFill="1" applyBorder="1" applyAlignment="1">
      <alignment horizontal="center" vertical="center" wrapText="1"/>
      <protection/>
    </xf>
    <xf numFmtId="177" fontId="2" fillId="0" borderId="0" xfId="91" applyNumberFormat="1" applyFont="1" applyFill="1" applyBorder="1" applyAlignment="1">
      <alignment horizontal="left" vertical="center" wrapText="1"/>
      <protection/>
    </xf>
    <xf numFmtId="0" fontId="2" fillId="0" borderId="18" xfId="91" applyFont="1" applyFill="1" applyBorder="1" applyAlignment="1">
      <alignment horizontal="left" vertical="center" wrapText="1"/>
      <protection/>
    </xf>
    <xf numFmtId="0" fontId="2" fillId="0" borderId="18" xfId="91" applyFont="1" applyFill="1" applyBorder="1" applyAlignment="1">
      <alignment horizontal="center" vertical="center" wrapText="1"/>
      <protection/>
    </xf>
    <xf numFmtId="0" fontId="2" fillId="0" borderId="18" xfId="71" applyFont="1" applyFill="1" applyBorder="1" applyAlignment="1">
      <alignment horizontal="center" vertical="center" wrapText="1"/>
      <protection/>
    </xf>
    <xf numFmtId="0" fontId="2" fillId="0" borderId="18" xfId="91" applyNumberFormat="1" applyFont="1" applyFill="1" applyBorder="1" applyAlignment="1">
      <alignment horizontal="center" vertical="center" wrapText="1"/>
      <protection/>
    </xf>
    <xf numFmtId="178" fontId="2" fillId="0" borderId="18" xfId="71" applyNumberFormat="1" applyFont="1" applyFill="1" applyBorder="1" applyAlignment="1">
      <alignment horizontal="center" vertical="center" wrapText="1"/>
      <protection/>
    </xf>
    <xf numFmtId="177" fontId="2" fillId="0" borderId="18" xfId="91" applyNumberFormat="1" applyFont="1" applyFill="1" applyBorder="1" applyAlignment="1">
      <alignment horizontal="center" vertical="center" wrapText="1"/>
      <protection/>
    </xf>
    <xf numFmtId="0" fontId="62" fillId="55" borderId="22" xfId="0" applyFon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0" fontId="63" fillId="55" borderId="18" xfId="0" applyFont="1" applyFill="1" applyBorder="1" applyAlignment="1">
      <alignment horizontal="left" vertical="center" wrapText="1"/>
    </xf>
    <xf numFmtId="0" fontId="7" fillId="55" borderId="23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/>
    </xf>
    <xf numFmtId="0" fontId="64" fillId="55" borderId="18" xfId="0" applyFont="1" applyFill="1" applyBorder="1" applyAlignment="1">
      <alignment horizontal="left" vertical="center" wrapText="1"/>
    </xf>
    <xf numFmtId="0" fontId="64" fillId="55" borderId="18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left" vertical="center" wrapText="1"/>
    </xf>
    <xf numFmtId="178" fontId="64" fillId="55" borderId="19" xfId="0" applyNumberFormat="1" applyFont="1" applyFill="1" applyBorder="1" applyAlignment="1">
      <alignment horizontal="left" vertical="center" wrapText="1"/>
    </xf>
    <xf numFmtId="178" fontId="64" fillId="55" borderId="27" xfId="0" applyNumberFormat="1" applyFont="1" applyFill="1" applyBorder="1" applyAlignment="1">
      <alignment horizontal="left" vertical="center" wrapText="1"/>
    </xf>
    <xf numFmtId="178" fontId="64" fillId="55" borderId="27" xfId="0" applyNumberFormat="1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left" vertical="center"/>
    </xf>
    <xf numFmtId="0" fontId="64" fillId="55" borderId="20" xfId="0" applyFont="1" applyFill="1" applyBorder="1" applyAlignment="1">
      <alignment horizontal="left" vertical="center"/>
    </xf>
    <xf numFmtId="0" fontId="1" fillId="55" borderId="18" xfId="0" applyFont="1" applyFill="1" applyBorder="1" applyAlignment="1">
      <alignment horizontal="left" vertical="center" wrapText="1"/>
    </xf>
    <xf numFmtId="0" fontId="64" fillId="55" borderId="18" xfId="0" applyFont="1" applyFill="1" applyBorder="1" applyAlignment="1">
      <alignment horizontal="left" vertical="center"/>
    </xf>
    <xf numFmtId="0" fontId="64" fillId="55" borderId="18" xfId="0" applyFont="1" applyFill="1" applyBorder="1" applyAlignment="1">
      <alignment horizontal="center" vertical="center"/>
    </xf>
    <xf numFmtId="0" fontId="64" fillId="55" borderId="19" xfId="0" applyFont="1" applyFill="1" applyBorder="1" applyAlignment="1">
      <alignment horizontal="left" vertical="center"/>
    </xf>
    <xf numFmtId="178" fontId="64" fillId="55" borderId="19" xfId="0" applyNumberFormat="1" applyFont="1" applyFill="1" applyBorder="1" applyAlignment="1">
      <alignment horizontal="left" vertical="center"/>
    </xf>
    <xf numFmtId="178" fontId="1" fillId="55" borderId="18" xfId="0" applyNumberFormat="1" applyFont="1" applyFill="1" applyBorder="1" applyAlignment="1">
      <alignment horizontal="center" vertical="center"/>
    </xf>
    <xf numFmtId="178" fontId="65" fillId="55" borderId="18" xfId="0" applyNumberFormat="1" applyFont="1" applyFill="1" applyBorder="1" applyAlignment="1">
      <alignment horizontal="center" vertical="center"/>
    </xf>
    <xf numFmtId="0" fontId="65" fillId="55" borderId="18" xfId="0" applyFont="1" applyFill="1" applyBorder="1" applyAlignment="1">
      <alignment horizontal="center" vertical="center"/>
    </xf>
    <xf numFmtId="0" fontId="38" fillId="55" borderId="18" xfId="0" applyFont="1" applyFill="1" applyBorder="1" applyAlignment="1">
      <alignment horizontal="left" vertical="center" wrapText="1"/>
    </xf>
    <xf numFmtId="178" fontId="1" fillId="55" borderId="19" xfId="0" applyNumberFormat="1" applyFont="1" applyFill="1" applyBorder="1" applyAlignment="1">
      <alignment vertical="center"/>
    </xf>
    <xf numFmtId="178" fontId="1" fillId="55" borderId="19" xfId="0" applyNumberFormat="1" applyFont="1" applyFill="1" applyBorder="1" applyAlignment="1">
      <alignment horizontal="center" vertical="center"/>
    </xf>
    <xf numFmtId="0" fontId="65" fillId="55" borderId="18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/>
    </xf>
    <xf numFmtId="0" fontId="8" fillId="55" borderId="18" xfId="0" applyFont="1" applyFill="1" applyBorder="1" applyAlignment="1">
      <alignment horizontal="center" vertical="center"/>
    </xf>
    <xf numFmtId="0" fontId="9" fillId="55" borderId="18" xfId="0" applyFont="1" applyFill="1" applyBorder="1" applyAlignment="1">
      <alignment wrapText="1"/>
    </xf>
    <xf numFmtId="0" fontId="9" fillId="55" borderId="18" xfId="0" applyFont="1" applyFill="1" applyBorder="1" applyAlignment="1">
      <alignment/>
    </xf>
    <xf numFmtId="0" fontId="9" fillId="55" borderId="18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/>
    </xf>
    <xf numFmtId="178" fontId="9" fillId="55" borderId="19" xfId="0" applyNumberFormat="1" applyFont="1" applyFill="1" applyBorder="1" applyAlignment="1">
      <alignment horizontal="center" vertical="center"/>
    </xf>
    <xf numFmtId="178" fontId="9" fillId="55" borderId="18" xfId="0" applyNumberFormat="1" applyFont="1" applyFill="1" applyBorder="1" applyAlignment="1">
      <alignment horizontal="center" vertical="center"/>
    </xf>
  </cellXfs>
  <cellStyles count="239">
    <cellStyle name="Normal" xfId="0"/>
    <cellStyle name="_x0007_" xfId="15"/>
    <cellStyle name="_x0007_ 2" xfId="16"/>
    <cellStyle name="20% - 强调文字颜色 1 2" xfId="17"/>
    <cellStyle name="20% - 强调文字颜色 1 2 2" xfId="18"/>
    <cellStyle name="20% - 强调文字颜色 2 2" xfId="19"/>
    <cellStyle name="20% - 强调文字颜色 2 2 2" xfId="20"/>
    <cellStyle name="20% - 强调文字颜色 3 2" xfId="21"/>
    <cellStyle name="20% - 强调文字颜色 3 2 2" xfId="22"/>
    <cellStyle name="20% - 强调文字颜色 4 2" xfId="23"/>
    <cellStyle name="20% - 强调文字颜色 4 2 2" xfId="24"/>
    <cellStyle name="20% - 强调文字颜色 5 2" xfId="25"/>
    <cellStyle name="20% - 强调文字颜色 5 2 2" xfId="26"/>
    <cellStyle name="20% - 强调文字颜色 6 2" xfId="27"/>
    <cellStyle name="20% - 强调文字颜色 6 2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强调文字颜色 1 2" xfId="35"/>
    <cellStyle name="40% - 强调文字颜色 1 2 2" xfId="36"/>
    <cellStyle name="40% - 强调文字颜色 2 2" xfId="37"/>
    <cellStyle name="40% - 强调文字颜色 2 2 2" xfId="38"/>
    <cellStyle name="40% - 强调文字颜色 3 2" xfId="39"/>
    <cellStyle name="40% - 强调文字颜色 3 2 2" xfId="40"/>
    <cellStyle name="40% - 强调文字颜色 4 2" xfId="41"/>
    <cellStyle name="40% - 强调文字颜色 4 2 2" xfId="42"/>
    <cellStyle name="40% - 强调文字颜色 5 2" xfId="43"/>
    <cellStyle name="40% - 强调文字颜色 5 2 2" xfId="44"/>
    <cellStyle name="40% - 强调文字颜色 6 2" xfId="45"/>
    <cellStyle name="40% - 强调文字颜色 6 2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强调文字颜色 1 2" xfId="53"/>
    <cellStyle name="60% - 强调文字颜色 1 2 2" xfId="54"/>
    <cellStyle name="60% - 强调文字颜色 2 2" xfId="55"/>
    <cellStyle name="60% - 强调文字颜色 2 2 2" xfId="56"/>
    <cellStyle name="60% - 强调文字颜色 3 2" xfId="57"/>
    <cellStyle name="60% - 强调文字颜色 3 2 2" xfId="58"/>
    <cellStyle name="60% - 强调文字颜色 4 2" xfId="59"/>
    <cellStyle name="60% - 强调文字颜色 4 2 2" xfId="60"/>
    <cellStyle name="60% - 强调文字颜色 5 2" xfId="61"/>
    <cellStyle name="60% - 强调文字颜色 5 2 2" xfId="62"/>
    <cellStyle name="60% - 强调文字颜色 6 2" xfId="63"/>
    <cellStyle name="60% - 强调文字颜色 6 2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Normal" xfId="71"/>
    <cellStyle name="Percent" xfId="72"/>
    <cellStyle name="标题" xfId="73"/>
    <cellStyle name="标题 1" xfId="74"/>
    <cellStyle name="标题 1 2" xfId="75"/>
    <cellStyle name="标题 1 2 2" xfId="76"/>
    <cellStyle name="标题 2" xfId="77"/>
    <cellStyle name="标题 2 2" xfId="78"/>
    <cellStyle name="标题 2 2 2" xfId="79"/>
    <cellStyle name="标题 3" xfId="80"/>
    <cellStyle name="标题 3 2" xfId="81"/>
    <cellStyle name="标题 3 2 2" xfId="82"/>
    <cellStyle name="标题 4" xfId="83"/>
    <cellStyle name="标题 4 2" xfId="84"/>
    <cellStyle name="标题 4 2 2" xfId="85"/>
    <cellStyle name="标题 5" xfId="86"/>
    <cellStyle name="标题 5 2" xfId="87"/>
    <cellStyle name="差" xfId="88"/>
    <cellStyle name="差 2" xfId="89"/>
    <cellStyle name="差 2 2" xfId="90"/>
    <cellStyle name="常规 10" xfId="91"/>
    <cellStyle name="常规 10 10" xfId="92"/>
    <cellStyle name="常规 10 10 2" xfId="93"/>
    <cellStyle name="常规 10 2" xfId="94"/>
    <cellStyle name="常规 2" xfId="95"/>
    <cellStyle name="常规 2 10 2 2" xfId="96"/>
    <cellStyle name="常规 2 10 2 2 2" xfId="97"/>
    <cellStyle name="常规 2 10 2 2 2 2" xfId="98"/>
    <cellStyle name="常规 2 10 2 2 2 2 2" xfId="99"/>
    <cellStyle name="常规 2 10 2 2 2 2 2 2" xfId="100"/>
    <cellStyle name="常规 2 10 2 2 2 2 3" xfId="101"/>
    <cellStyle name="常规 2 10 2 2 2 3" xfId="102"/>
    <cellStyle name="常规 2 10 2 2 2 3 2" xfId="103"/>
    <cellStyle name="常规 2 10 2 2 2 4" xfId="104"/>
    <cellStyle name="常规 2 10 2 2 2 4 2" xfId="105"/>
    <cellStyle name="常规 2 10 2 2 2 5" xfId="106"/>
    <cellStyle name="常规 2 10 2 2 3" xfId="107"/>
    <cellStyle name="常规 2 2" xfId="108"/>
    <cellStyle name="常规 2 2 2" xfId="109"/>
    <cellStyle name="常规 2 2 2 2" xfId="110"/>
    <cellStyle name="常规 2 2 3" xfId="111"/>
    <cellStyle name="常规 2 3" xfId="112"/>
    <cellStyle name="常规 2 3 2" xfId="113"/>
    <cellStyle name="常规 2 4" xfId="114"/>
    <cellStyle name="常规 2 4 2" xfId="115"/>
    <cellStyle name="常规 2 5" xfId="116"/>
    <cellStyle name="常规 2 6 2 2" xfId="117"/>
    <cellStyle name="常规 2 6 2 2 2" xfId="118"/>
    <cellStyle name="常规 2 6 2 2 2 2" xfId="119"/>
    <cellStyle name="常规 2 6 2 2 3" xfId="120"/>
    <cellStyle name="常规 2 7 2 2" xfId="121"/>
    <cellStyle name="常规 2 7 2 2 2" xfId="122"/>
    <cellStyle name="常规 2 7 2 2 2 2" xfId="123"/>
    <cellStyle name="常规 2 7 2 2 2 2 2" xfId="124"/>
    <cellStyle name="常规 2 7 2 2 2 3" xfId="125"/>
    <cellStyle name="常规 2 7 2 2 2 3 2" xfId="126"/>
    <cellStyle name="常规 2 7 2 2 2 4" xfId="127"/>
    <cellStyle name="常规 2 7 2 2 3" xfId="128"/>
    <cellStyle name="常规 2 8" xfId="129"/>
    <cellStyle name="常规 2 8 19" xfId="130"/>
    <cellStyle name="常规 2 8 19 2" xfId="131"/>
    <cellStyle name="常规 2 8 19 2 2" xfId="132"/>
    <cellStyle name="常规 2 8 19 2 2 2" xfId="133"/>
    <cellStyle name="常规 2 8 19 2 2 2 2" xfId="134"/>
    <cellStyle name="常规 2 8 19 2 2 2 2 2" xfId="135"/>
    <cellStyle name="常规 2 8 19 2 2 2 2 2 2" xfId="136"/>
    <cellStyle name="常规 2 8 19 2 2 2 2 3" xfId="137"/>
    <cellStyle name="常规 2 8 19 2 2 2 3" xfId="138"/>
    <cellStyle name="常规 2 8 19 2 2 2 3 2" xfId="139"/>
    <cellStyle name="常规 2 8 19 2 2 2 4" xfId="140"/>
    <cellStyle name="常规 2 8 19 2 2 3" xfId="141"/>
    <cellStyle name="常规 2 8 19 2 3" xfId="142"/>
    <cellStyle name="常规 2 8 19 2 3 2" xfId="143"/>
    <cellStyle name="常规 2 8 19 2 3 2 2" xfId="144"/>
    <cellStyle name="常规 2 8 19 2 3 3" xfId="145"/>
    <cellStyle name="常规 2 8 19 2 3 3 2" xfId="146"/>
    <cellStyle name="常规 2 8 19 2 3 4" xfId="147"/>
    <cellStyle name="常规 2 8 19 2 4" xfId="148"/>
    <cellStyle name="常规 2 8 19 3" xfId="149"/>
    <cellStyle name="常规 2 8 2" xfId="150"/>
    <cellStyle name="常规 20 2" xfId="151"/>
    <cellStyle name="常规 20 2 2" xfId="152"/>
    <cellStyle name="常规 20 2 2 2" xfId="153"/>
    <cellStyle name="常规 20 2 2 2 2" xfId="154"/>
    <cellStyle name="常规 20 2 2 3" xfId="155"/>
    <cellStyle name="常规 20 2 3" xfId="156"/>
    <cellStyle name="常规 20 2 3 2" xfId="157"/>
    <cellStyle name="常规 20 2 4" xfId="158"/>
    <cellStyle name="常规 20 2 5" xfId="159"/>
    <cellStyle name="常规 21" xfId="160"/>
    <cellStyle name="常规 21 2" xfId="161"/>
    <cellStyle name="常规 22" xfId="162"/>
    <cellStyle name="常规 22 2" xfId="163"/>
    <cellStyle name="常规 22 2 2" xfId="164"/>
    <cellStyle name="常规 22 3" xfId="165"/>
    <cellStyle name="常规 25" xfId="166"/>
    <cellStyle name="常规 3" xfId="167"/>
    <cellStyle name="常规 3 2" xfId="168"/>
    <cellStyle name="常规 4" xfId="169"/>
    <cellStyle name="常规 4 2" xfId="170"/>
    <cellStyle name="常规 4 2 2" xfId="171"/>
    <cellStyle name="常规 4 2 2 2" xfId="172"/>
    <cellStyle name="常规 4 2 2 2 2" xfId="173"/>
    <cellStyle name="常规 4 2 2 2 2 2" xfId="174"/>
    <cellStyle name="常规 4 2 2 2 3" xfId="175"/>
    <cellStyle name="常规 4 2 2 2 3 2" xfId="176"/>
    <cellStyle name="常规 4 2 2 2 4" xfId="177"/>
    <cellStyle name="常规 4 2 2 2 4 2" xfId="178"/>
    <cellStyle name="常规 4 2 2 2 5" xfId="179"/>
    <cellStyle name="常规 4 2 2 3" xfId="180"/>
    <cellStyle name="常规 5" xfId="181"/>
    <cellStyle name="常规 5 2" xfId="182"/>
    <cellStyle name="常规 5 2 2" xfId="183"/>
    <cellStyle name="常规 5 3" xfId="184"/>
    <cellStyle name="常规 6" xfId="185"/>
    <cellStyle name="常规 6 2" xfId="186"/>
    <cellStyle name="常规 6 2 2" xfId="187"/>
    <cellStyle name="常规 7" xfId="188"/>
    <cellStyle name="常规_Sheet1" xfId="189"/>
    <cellStyle name="常规_Sheet1 (2)" xfId="190"/>
    <cellStyle name="常规_Sheet1 2" xfId="191"/>
    <cellStyle name="常规_北方某医院弱电工程量20140822 2" xfId="192"/>
    <cellStyle name="常规_北方某医院弱电工程量20140822 2 2" xfId="193"/>
    <cellStyle name="Hyperlink" xfId="194"/>
    <cellStyle name="好" xfId="195"/>
    <cellStyle name="好 2" xfId="196"/>
    <cellStyle name="好 2 2" xfId="197"/>
    <cellStyle name="汇总" xfId="198"/>
    <cellStyle name="汇总 2" xfId="199"/>
    <cellStyle name="汇总 2 2" xfId="200"/>
    <cellStyle name="Currency" xfId="201"/>
    <cellStyle name="Currency [0]" xfId="202"/>
    <cellStyle name="计算" xfId="203"/>
    <cellStyle name="计算 2" xfId="204"/>
    <cellStyle name="计算 2 2" xfId="205"/>
    <cellStyle name="检查单元格" xfId="206"/>
    <cellStyle name="检查单元格 2" xfId="207"/>
    <cellStyle name="检查单元格 2 2" xfId="208"/>
    <cellStyle name="解释性文本" xfId="209"/>
    <cellStyle name="解释性文本 2" xfId="210"/>
    <cellStyle name="解释性文本 2 2" xfId="211"/>
    <cellStyle name="警告文本" xfId="212"/>
    <cellStyle name="警告文本 2" xfId="213"/>
    <cellStyle name="警告文本 2 2" xfId="214"/>
    <cellStyle name="链接单元格" xfId="215"/>
    <cellStyle name="链接单元格 2" xfId="216"/>
    <cellStyle name="链接单元格 2 2" xfId="217"/>
    <cellStyle name="Comma" xfId="218"/>
    <cellStyle name="Comma [0]" xfId="219"/>
    <cellStyle name="强调文字颜色 1 2" xfId="220"/>
    <cellStyle name="强调文字颜色 1 2 2" xfId="221"/>
    <cellStyle name="强调文字颜色 2 2" xfId="222"/>
    <cellStyle name="强调文字颜色 2 2 2" xfId="223"/>
    <cellStyle name="强调文字颜色 3 2" xfId="224"/>
    <cellStyle name="强调文字颜色 3 2 2" xfId="225"/>
    <cellStyle name="强调文字颜色 4 2" xfId="226"/>
    <cellStyle name="强调文字颜色 4 2 2" xfId="227"/>
    <cellStyle name="强调文字颜色 5 2" xfId="228"/>
    <cellStyle name="强调文字颜色 5 2 2" xfId="229"/>
    <cellStyle name="强调文字颜色 6 2" xfId="230"/>
    <cellStyle name="强调文字颜色 6 2 2" xfId="231"/>
    <cellStyle name="适中" xfId="232"/>
    <cellStyle name="适中 2" xfId="233"/>
    <cellStyle name="适中 2 2" xfId="234"/>
    <cellStyle name="输出" xfId="235"/>
    <cellStyle name="输出 2" xfId="236"/>
    <cellStyle name="输出 2 2" xfId="237"/>
    <cellStyle name="输入" xfId="238"/>
    <cellStyle name="输入 2" xfId="239"/>
    <cellStyle name="输入 2 2" xfId="240"/>
    <cellStyle name="Followed Hyperlink" xfId="241"/>
    <cellStyle name="着色 1" xfId="242"/>
    <cellStyle name="着色 2" xfId="243"/>
    <cellStyle name="着色 3" xfId="244"/>
    <cellStyle name="着色 4" xfId="245"/>
    <cellStyle name="着色 5" xfId="246"/>
    <cellStyle name="着色 6" xfId="247"/>
    <cellStyle name="注释" xfId="248"/>
    <cellStyle name="注释 2" xfId="249"/>
    <cellStyle name="注释 2 2" xfId="250"/>
    <cellStyle name="注释 3" xfId="251"/>
    <cellStyle name="注释 3 2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Z19" sqref="Z19"/>
    </sheetView>
  </sheetViews>
  <sheetFormatPr defaultColWidth="8.75390625" defaultRowHeight="14.25"/>
  <cols>
    <col min="1" max="1" width="8.75390625" style="84" customWidth="1"/>
    <col min="2" max="2" width="12.25390625" style="84" customWidth="1"/>
    <col min="3" max="3" width="29.25390625" style="84" customWidth="1"/>
    <col min="4" max="9" width="8.75390625" style="84" customWidth="1"/>
    <col min="10" max="16384" width="8.75390625" style="84" customWidth="1"/>
  </cols>
  <sheetData>
    <row r="1" spans="1:9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1:9" ht="14.25">
      <c r="A3" s="86" t="s">
        <v>2</v>
      </c>
      <c r="B3" s="87" t="s">
        <v>3</v>
      </c>
      <c r="C3" s="88" t="s">
        <v>4</v>
      </c>
      <c r="D3" s="87" t="s">
        <v>5</v>
      </c>
      <c r="E3" s="87" t="s">
        <v>6</v>
      </c>
      <c r="F3" s="89" t="s">
        <v>7</v>
      </c>
      <c r="G3" s="90" t="s">
        <v>8</v>
      </c>
      <c r="H3" s="86" t="s">
        <v>9</v>
      </c>
      <c r="I3" s="89" t="s">
        <v>10</v>
      </c>
    </row>
    <row r="4" spans="1:9" ht="15" customHeight="1">
      <c r="A4" s="91" t="s">
        <v>11</v>
      </c>
      <c r="B4" s="91"/>
      <c r="C4" s="91"/>
      <c r="D4" s="91"/>
      <c r="E4" s="92"/>
      <c r="F4" s="93"/>
      <c r="G4" s="94"/>
      <c r="H4" s="95"/>
      <c r="I4" s="96"/>
    </row>
    <row r="5" spans="1:9" ht="15" customHeight="1">
      <c r="A5" s="97" t="s">
        <v>12</v>
      </c>
      <c r="B5" s="98"/>
      <c r="C5" s="99"/>
      <c r="D5" s="100"/>
      <c r="E5" s="101"/>
      <c r="F5" s="102"/>
      <c r="G5" s="103"/>
      <c r="H5" s="104"/>
      <c r="I5" s="105"/>
    </row>
    <row r="6" spans="1:9" ht="81" customHeight="1">
      <c r="A6" s="106">
        <v>1</v>
      </c>
      <c r="B6" s="99" t="s">
        <v>13</v>
      </c>
      <c r="C6" s="107" t="s">
        <v>14</v>
      </c>
      <c r="D6" s="106" t="s">
        <v>15</v>
      </c>
      <c r="E6" s="104">
        <v>6</v>
      </c>
      <c r="F6" s="108"/>
      <c r="G6" s="109"/>
      <c r="H6" s="104"/>
      <c r="I6" s="105"/>
    </row>
    <row r="7" spans="1:9" ht="27">
      <c r="A7" s="106">
        <v>2</v>
      </c>
      <c r="B7" s="99" t="s">
        <v>16</v>
      </c>
      <c r="C7" s="107" t="s">
        <v>17</v>
      </c>
      <c r="D7" s="106" t="s">
        <v>18</v>
      </c>
      <c r="E7" s="104">
        <v>73.05</v>
      </c>
      <c r="F7" s="108"/>
      <c r="G7" s="109"/>
      <c r="H7" s="104"/>
      <c r="I7" s="105"/>
    </row>
    <row r="8" spans="1:9" ht="15" customHeight="1">
      <c r="A8" s="106">
        <v>3</v>
      </c>
      <c r="B8" s="99" t="s">
        <v>19</v>
      </c>
      <c r="C8" s="107" t="s">
        <v>20</v>
      </c>
      <c r="D8" s="106" t="s">
        <v>21</v>
      </c>
      <c r="E8" s="104">
        <v>348.61</v>
      </c>
      <c r="F8" s="108"/>
      <c r="G8" s="109"/>
      <c r="H8" s="104"/>
      <c r="I8" s="105"/>
    </row>
    <row r="9" spans="1:9" ht="24" customHeight="1">
      <c r="A9" s="97" t="s">
        <v>22</v>
      </c>
      <c r="B9" s="98"/>
      <c r="C9" s="99"/>
      <c r="D9" s="100"/>
      <c r="E9" s="101"/>
      <c r="F9" s="102"/>
      <c r="G9" s="103"/>
      <c r="H9" s="104"/>
      <c r="I9" s="105"/>
    </row>
    <row r="10" spans="1:9" ht="40.5">
      <c r="A10" s="106">
        <v>1</v>
      </c>
      <c r="B10" s="99" t="s">
        <v>23</v>
      </c>
      <c r="C10" s="107" t="s">
        <v>24</v>
      </c>
      <c r="D10" s="106" t="s">
        <v>15</v>
      </c>
      <c r="E10" s="104">
        <v>205.1</v>
      </c>
      <c r="F10" s="108"/>
      <c r="G10" s="109"/>
      <c r="H10" s="104"/>
      <c r="I10" s="105"/>
    </row>
    <row r="11" spans="1:9" ht="27">
      <c r="A11" s="106">
        <v>2</v>
      </c>
      <c r="B11" s="99" t="s">
        <v>16</v>
      </c>
      <c r="C11" s="107" t="s">
        <v>17</v>
      </c>
      <c r="D11" s="106" t="s">
        <v>18</v>
      </c>
      <c r="E11" s="104">
        <v>137.4</v>
      </c>
      <c r="F11" s="108"/>
      <c r="G11" s="109"/>
      <c r="H11" s="104"/>
      <c r="I11" s="105"/>
    </row>
    <row r="12" spans="1:9" ht="40.5">
      <c r="A12" s="106">
        <v>3</v>
      </c>
      <c r="B12" s="99" t="s">
        <v>25</v>
      </c>
      <c r="C12" s="107" t="s">
        <v>26</v>
      </c>
      <c r="D12" s="106" t="s">
        <v>18</v>
      </c>
      <c r="E12" s="104">
        <v>330</v>
      </c>
      <c r="F12" s="108"/>
      <c r="G12" s="109"/>
      <c r="H12" s="104"/>
      <c r="I12" s="105"/>
    </row>
    <row r="13" spans="1:9" ht="15" customHeight="1">
      <c r="A13" s="106">
        <v>4</v>
      </c>
      <c r="B13" s="99" t="s">
        <v>27</v>
      </c>
      <c r="C13" s="107" t="s">
        <v>28</v>
      </c>
      <c r="D13" s="106" t="s">
        <v>18</v>
      </c>
      <c r="E13" s="104">
        <v>33.7</v>
      </c>
      <c r="F13" s="108"/>
      <c r="G13" s="109"/>
      <c r="H13" s="104"/>
      <c r="I13" s="105"/>
    </row>
    <row r="14" spans="1:9" ht="25.5" customHeight="1">
      <c r="A14" s="97" t="s">
        <v>29</v>
      </c>
      <c r="B14" s="98"/>
      <c r="C14" s="99"/>
      <c r="D14" s="100"/>
      <c r="E14" s="101"/>
      <c r="F14" s="102"/>
      <c r="G14" s="103"/>
      <c r="H14" s="104"/>
      <c r="I14" s="105"/>
    </row>
    <row r="15" spans="1:9" ht="40.5">
      <c r="A15" s="106">
        <v>1</v>
      </c>
      <c r="B15" s="99" t="s">
        <v>23</v>
      </c>
      <c r="C15" s="107" t="s">
        <v>24</v>
      </c>
      <c r="D15" s="106" t="s">
        <v>15</v>
      </c>
      <c r="E15" s="104">
        <v>123.42</v>
      </c>
      <c r="F15" s="108"/>
      <c r="G15" s="109"/>
      <c r="H15" s="104"/>
      <c r="I15" s="105"/>
    </row>
    <row r="16" spans="1:9" ht="27">
      <c r="A16" s="106">
        <v>2</v>
      </c>
      <c r="B16" s="99" t="s">
        <v>16</v>
      </c>
      <c r="C16" s="107" t="s">
        <v>17</v>
      </c>
      <c r="D16" s="106" t="s">
        <v>18</v>
      </c>
      <c r="E16" s="104">
        <v>101.91</v>
      </c>
      <c r="F16" s="108"/>
      <c r="G16" s="109"/>
      <c r="H16" s="104"/>
      <c r="I16" s="105"/>
    </row>
    <row r="17" spans="1:9" ht="15" customHeight="1">
      <c r="A17" s="106">
        <v>3</v>
      </c>
      <c r="B17" s="99" t="s">
        <v>25</v>
      </c>
      <c r="C17" s="107" t="s">
        <v>26</v>
      </c>
      <c r="D17" s="106" t="s">
        <v>18</v>
      </c>
      <c r="E17" s="104">
        <v>101.91</v>
      </c>
      <c r="F17" s="108"/>
      <c r="G17" s="109"/>
      <c r="H17" s="104"/>
      <c r="I17" s="105"/>
    </row>
    <row r="18" spans="1:9" ht="21.75" customHeight="1">
      <c r="A18" s="97" t="s">
        <v>30</v>
      </c>
      <c r="B18" s="98"/>
      <c r="C18" s="99"/>
      <c r="D18" s="100"/>
      <c r="E18" s="101"/>
      <c r="F18" s="102"/>
      <c r="G18" s="103"/>
      <c r="H18" s="104"/>
      <c r="I18" s="105"/>
    </row>
    <row r="19" spans="1:9" ht="27">
      <c r="A19" s="106">
        <v>1</v>
      </c>
      <c r="B19" s="99" t="s">
        <v>31</v>
      </c>
      <c r="C19" s="107" t="s">
        <v>32</v>
      </c>
      <c r="D19" s="110" t="s">
        <v>33</v>
      </c>
      <c r="E19" s="106">
        <v>1</v>
      </c>
      <c r="F19" s="108"/>
      <c r="G19" s="109"/>
      <c r="H19" s="104"/>
      <c r="I19" s="105"/>
    </row>
    <row r="20" spans="1:9" ht="202.5">
      <c r="A20" s="106">
        <v>2</v>
      </c>
      <c r="B20" s="99" t="s">
        <v>34</v>
      </c>
      <c r="C20" s="107" t="s">
        <v>35</v>
      </c>
      <c r="D20" s="110" t="s">
        <v>33</v>
      </c>
      <c r="E20" s="106">
        <v>2</v>
      </c>
      <c r="F20" s="108"/>
      <c r="G20" s="109"/>
      <c r="H20" s="104"/>
      <c r="I20" s="105"/>
    </row>
    <row r="21" spans="1:9" ht="409.5">
      <c r="A21" s="106">
        <v>3</v>
      </c>
      <c r="B21" s="99" t="s">
        <v>36</v>
      </c>
      <c r="C21" s="107" t="s">
        <v>37</v>
      </c>
      <c r="D21" s="110" t="s">
        <v>33</v>
      </c>
      <c r="E21" s="106">
        <v>1</v>
      </c>
      <c r="F21" s="108"/>
      <c r="G21" s="109"/>
      <c r="H21" s="104"/>
      <c r="I21" s="105"/>
    </row>
    <row r="22" spans="1:9" ht="129.75" customHeight="1">
      <c r="A22" s="106">
        <v>4</v>
      </c>
      <c r="B22" s="99" t="s">
        <v>38</v>
      </c>
      <c r="C22" s="107" t="s">
        <v>39</v>
      </c>
      <c r="D22" s="110" t="s">
        <v>33</v>
      </c>
      <c r="E22" s="106">
        <v>1</v>
      </c>
      <c r="F22" s="108"/>
      <c r="G22" s="109"/>
      <c r="H22" s="104"/>
      <c r="I22" s="105"/>
    </row>
    <row r="23" spans="1:9" ht="117.75" customHeight="1">
      <c r="A23" s="106">
        <v>5</v>
      </c>
      <c r="B23" s="99" t="s">
        <v>40</v>
      </c>
      <c r="C23" s="107" t="s">
        <v>41</v>
      </c>
      <c r="D23" s="110" t="s">
        <v>33</v>
      </c>
      <c r="E23" s="106">
        <v>2</v>
      </c>
      <c r="F23" s="108"/>
      <c r="G23" s="109"/>
      <c r="H23" s="104"/>
      <c r="I23" s="105"/>
    </row>
    <row r="24" spans="1:9" ht="378">
      <c r="A24" s="106">
        <v>6</v>
      </c>
      <c r="B24" s="99" t="s">
        <v>42</v>
      </c>
      <c r="C24" s="107" t="s">
        <v>43</v>
      </c>
      <c r="D24" s="110" t="s">
        <v>33</v>
      </c>
      <c r="E24" s="106">
        <v>2</v>
      </c>
      <c r="F24" s="108"/>
      <c r="G24" s="109"/>
      <c r="H24" s="104"/>
      <c r="I24" s="105"/>
    </row>
    <row r="25" spans="1:9" ht="105" customHeight="1">
      <c r="A25" s="106">
        <v>7</v>
      </c>
      <c r="B25" s="99" t="s">
        <v>44</v>
      </c>
      <c r="C25" s="107" t="s">
        <v>45</v>
      </c>
      <c r="D25" s="110" t="s">
        <v>33</v>
      </c>
      <c r="E25" s="106">
        <v>3</v>
      </c>
      <c r="F25" s="108"/>
      <c r="G25" s="109"/>
      <c r="H25" s="104"/>
      <c r="I25" s="105"/>
    </row>
    <row r="26" spans="1:9" ht="15" customHeight="1">
      <c r="A26" s="106">
        <v>8</v>
      </c>
      <c r="B26" s="99" t="s">
        <v>46</v>
      </c>
      <c r="C26" s="107" t="s">
        <v>47</v>
      </c>
      <c r="D26" s="110" t="s">
        <v>33</v>
      </c>
      <c r="E26" s="106">
        <v>3</v>
      </c>
      <c r="F26" s="108"/>
      <c r="G26" s="109"/>
      <c r="H26" s="104"/>
      <c r="I26" s="105"/>
    </row>
    <row r="27" spans="1:9" ht="127.5" customHeight="1">
      <c r="A27" s="106">
        <v>9</v>
      </c>
      <c r="B27" s="99" t="s">
        <v>48</v>
      </c>
      <c r="C27" s="107" t="s">
        <v>49</v>
      </c>
      <c r="D27" s="110" t="s">
        <v>50</v>
      </c>
      <c r="E27" s="106">
        <v>6</v>
      </c>
      <c r="F27" s="108"/>
      <c r="G27" s="109"/>
      <c r="H27" s="104"/>
      <c r="I27" s="105"/>
    </row>
    <row r="28" spans="1:9" ht="14.25">
      <c r="A28" s="97" t="s">
        <v>51</v>
      </c>
      <c r="B28" s="98"/>
      <c r="C28" s="99"/>
      <c r="D28" s="106"/>
      <c r="E28" s="106"/>
      <c r="F28" s="111"/>
      <c r="G28" s="109"/>
      <c r="H28" s="104"/>
      <c r="I28" s="105"/>
    </row>
    <row r="29" spans="1:9" ht="108">
      <c r="A29" s="106">
        <v>1</v>
      </c>
      <c r="B29" s="99" t="s">
        <v>52</v>
      </c>
      <c r="C29" s="99" t="s">
        <v>53</v>
      </c>
      <c r="D29" s="110" t="s">
        <v>18</v>
      </c>
      <c r="E29" s="106">
        <v>13</v>
      </c>
      <c r="F29" s="111"/>
      <c r="G29" s="109"/>
      <c r="H29" s="104"/>
      <c r="I29" s="105"/>
    </row>
    <row r="30" spans="1:9" ht="63.75" customHeight="1">
      <c r="A30" s="106">
        <v>2</v>
      </c>
      <c r="B30" s="99" t="s">
        <v>54</v>
      </c>
      <c r="C30" s="99" t="s">
        <v>55</v>
      </c>
      <c r="D30" s="110" t="s">
        <v>18</v>
      </c>
      <c r="E30" s="106">
        <v>10</v>
      </c>
      <c r="F30" s="111"/>
      <c r="G30" s="109"/>
      <c r="H30" s="104"/>
      <c r="I30" s="105"/>
    </row>
    <row r="31" spans="1:9" ht="63.75" customHeight="1">
      <c r="A31" s="106">
        <v>3</v>
      </c>
      <c r="B31" s="99" t="s">
        <v>56</v>
      </c>
      <c r="C31" s="99" t="s">
        <v>57</v>
      </c>
      <c r="D31" s="110" t="s">
        <v>50</v>
      </c>
      <c r="E31" s="106">
        <v>7</v>
      </c>
      <c r="F31" s="111"/>
      <c r="G31" s="109"/>
      <c r="H31" s="104"/>
      <c r="I31" s="105"/>
    </row>
    <row r="32" spans="1:9" ht="76.5" customHeight="1">
      <c r="A32" s="106">
        <v>4</v>
      </c>
      <c r="B32" s="99" t="s">
        <v>58</v>
      </c>
      <c r="C32" s="99" t="s">
        <v>59</v>
      </c>
      <c r="D32" s="106" t="s">
        <v>18</v>
      </c>
      <c r="E32" s="104">
        <v>43</v>
      </c>
      <c r="F32" s="108"/>
      <c r="G32" s="109"/>
      <c r="H32" s="104"/>
      <c r="I32" s="105"/>
    </row>
    <row r="33" spans="1:9" ht="63.75" customHeight="1">
      <c r="A33" s="106">
        <v>5</v>
      </c>
      <c r="B33" s="99" t="s">
        <v>60</v>
      </c>
      <c r="C33" s="99" t="s">
        <v>61</v>
      </c>
      <c r="D33" s="110" t="s">
        <v>50</v>
      </c>
      <c r="E33" s="106">
        <v>1</v>
      </c>
      <c r="F33" s="108"/>
      <c r="G33" s="109"/>
      <c r="H33" s="104"/>
      <c r="I33" s="105"/>
    </row>
    <row r="34" spans="1:9" ht="63.75" customHeight="1">
      <c r="A34" s="106">
        <v>6</v>
      </c>
      <c r="B34" s="99" t="s">
        <v>62</v>
      </c>
      <c r="C34" s="99" t="s">
        <v>63</v>
      </c>
      <c r="D34" s="106" t="s">
        <v>18</v>
      </c>
      <c r="E34" s="104">
        <v>22</v>
      </c>
      <c r="F34" s="108"/>
      <c r="G34" s="109"/>
      <c r="H34" s="104"/>
      <c r="I34" s="105"/>
    </row>
    <row r="35" spans="1:9" ht="63.75" customHeight="1">
      <c r="A35" s="106">
        <v>7</v>
      </c>
      <c r="B35" s="99" t="s">
        <v>64</v>
      </c>
      <c r="C35" s="99" t="s">
        <v>65</v>
      </c>
      <c r="D35" s="106" t="s">
        <v>18</v>
      </c>
      <c r="E35" s="104">
        <v>6</v>
      </c>
      <c r="F35" s="108"/>
      <c r="G35" s="109"/>
      <c r="H35" s="104"/>
      <c r="I35" s="105"/>
    </row>
    <row r="36" spans="1:9" ht="27">
      <c r="A36" s="106">
        <v>8</v>
      </c>
      <c r="B36" s="99" t="s">
        <v>66</v>
      </c>
      <c r="C36" s="99" t="s">
        <v>67</v>
      </c>
      <c r="D36" s="106" t="s">
        <v>15</v>
      </c>
      <c r="E36" s="104">
        <v>6</v>
      </c>
      <c r="F36" s="108"/>
      <c r="G36" s="109"/>
      <c r="H36" s="104"/>
      <c r="I36" s="105"/>
    </row>
    <row r="37" spans="1:9" ht="54">
      <c r="A37" s="106">
        <v>9</v>
      </c>
      <c r="B37" s="99" t="s">
        <v>68</v>
      </c>
      <c r="C37" s="99" t="s">
        <v>69</v>
      </c>
      <c r="D37" s="110" t="s">
        <v>50</v>
      </c>
      <c r="E37" s="106">
        <v>4</v>
      </c>
      <c r="F37" s="108"/>
      <c r="G37" s="109"/>
      <c r="H37" s="104"/>
      <c r="I37" s="105"/>
    </row>
    <row r="38" spans="1:9" ht="14.25">
      <c r="A38" s="106">
        <v>10</v>
      </c>
      <c r="B38" s="99" t="s">
        <v>56</v>
      </c>
      <c r="C38" s="99" t="s">
        <v>70</v>
      </c>
      <c r="D38" s="110" t="s">
        <v>50</v>
      </c>
      <c r="E38" s="106">
        <v>14</v>
      </c>
      <c r="F38" s="108"/>
      <c r="G38" s="109"/>
      <c r="H38" s="104"/>
      <c r="I38" s="105"/>
    </row>
    <row r="39" spans="1:9" ht="14.25">
      <c r="A39" s="100" t="s">
        <v>71</v>
      </c>
      <c r="B39" s="100"/>
      <c r="C39" s="99"/>
      <c r="D39" s="100"/>
      <c r="E39" s="101"/>
      <c r="F39" s="102"/>
      <c r="G39" s="103"/>
      <c r="H39" s="104"/>
      <c r="I39" s="105"/>
    </row>
    <row r="40" spans="1:9" ht="14.25">
      <c r="A40" s="106">
        <v>1</v>
      </c>
      <c r="B40" s="99" t="s">
        <v>72</v>
      </c>
      <c r="C40" s="107" t="s">
        <v>73</v>
      </c>
      <c r="D40" s="106" t="s">
        <v>15</v>
      </c>
      <c r="E40" s="106">
        <v>121.75</v>
      </c>
      <c r="F40" s="111"/>
      <c r="G40" s="109"/>
      <c r="H40" s="104"/>
      <c r="I40" s="105"/>
    </row>
    <row r="41" spans="1:9" ht="14.25">
      <c r="A41" s="106">
        <v>2</v>
      </c>
      <c r="B41" s="99" t="s">
        <v>72</v>
      </c>
      <c r="C41" s="107" t="s">
        <v>74</v>
      </c>
      <c r="D41" s="106" t="s">
        <v>15</v>
      </c>
      <c r="E41" s="105">
        <v>162.78</v>
      </c>
      <c r="F41" s="111"/>
      <c r="G41" s="109"/>
      <c r="H41" s="104"/>
      <c r="I41" s="105"/>
    </row>
    <row r="42" spans="1:9" ht="14.25">
      <c r="A42" s="106">
        <v>3</v>
      </c>
      <c r="B42" s="99" t="s">
        <v>75</v>
      </c>
      <c r="C42" s="107" t="s">
        <v>76</v>
      </c>
      <c r="D42" s="106" t="s">
        <v>15</v>
      </c>
      <c r="E42" s="105">
        <v>45.54</v>
      </c>
      <c r="F42" s="111"/>
      <c r="G42" s="109"/>
      <c r="H42" s="104"/>
      <c r="I42" s="105"/>
    </row>
    <row r="43" spans="1:9" ht="14.25">
      <c r="A43" s="106">
        <v>4</v>
      </c>
      <c r="B43" s="99" t="s">
        <v>77</v>
      </c>
      <c r="C43" s="99" t="s">
        <v>78</v>
      </c>
      <c r="D43" s="110" t="s">
        <v>50</v>
      </c>
      <c r="E43" s="106">
        <v>8</v>
      </c>
      <c r="F43" s="111"/>
      <c r="G43" s="109"/>
      <c r="H43" s="104"/>
      <c r="I43" s="105"/>
    </row>
    <row r="44" spans="1:9" ht="14.25">
      <c r="A44" s="106">
        <v>5</v>
      </c>
      <c r="B44" s="99" t="s">
        <v>56</v>
      </c>
      <c r="C44" s="99" t="s">
        <v>79</v>
      </c>
      <c r="D44" s="110" t="s">
        <v>50</v>
      </c>
      <c r="E44" s="106">
        <v>8</v>
      </c>
      <c r="F44" s="111"/>
      <c r="G44" s="109"/>
      <c r="H44" s="104"/>
      <c r="I44" s="105"/>
    </row>
    <row r="45" spans="1:9" ht="14.25">
      <c r="A45" s="106">
        <v>6</v>
      </c>
      <c r="B45" s="99" t="s">
        <v>80</v>
      </c>
      <c r="C45" s="99" t="s">
        <v>81</v>
      </c>
      <c r="D45" s="110" t="s">
        <v>50</v>
      </c>
      <c r="E45" s="106">
        <v>35</v>
      </c>
      <c r="F45" s="111"/>
      <c r="G45" s="109"/>
      <c r="H45" s="104"/>
      <c r="I45" s="105"/>
    </row>
    <row r="46" spans="1:9" ht="14.25">
      <c r="A46" s="106">
        <v>7</v>
      </c>
      <c r="B46" s="99" t="s">
        <v>82</v>
      </c>
      <c r="C46" s="99" t="s">
        <v>83</v>
      </c>
      <c r="D46" s="110" t="s">
        <v>50</v>
      </c>
      <c r="E46" s="106">
        <v>8</v>
      </c>
      <c r="F46" s="111"/>
      <c r="G46" s="109"/>
      <c r="H46" s="104"/>
      <c r="I46" s="105"/>
    </row>
    <row r="47" spans="1:9" ht="27">
      <c r="A47" s="106">
        <v>8</v>
      </c>
      <c r="B47" s="99" t="s">
        <v>84</v>
      </c>
      <c r="C47" s="107" t="s">
        <v>85</v>
      </c>
      <c r="D47" s="110" t="s">
        <v>50</v>
      </c>
      <c r="E47" s="106">
        <v>1</v>
      </c>
      <c r="F47" s="108"/>
      <c r="G47" s="109"/>
      <c r="H47" s="104"/>
      <c r="I47" s="105"/>
    </row>
    <row r="48" spans="1:9" ht="14.25">
      <c r="A48" s="106">
        <v>9</v>
      </c>
      <c r="B48" s="99" t="s">
        <v>86</v>
      </c>
      <c r="C48" s="107" t="s">
        <v>85</v>
      </c>
      <c r="D48" s="110" t="s">
        <v>50</v>
      </c>
      <c r="E48" s="106">
        <v>1</v>
      </c>
      <c r="F48" s="108"/>
      <c r="G48" s="109"/>
      <c r="H48" s="104"/>
      <c r="I48" s="105"/>
    </row>
    <row r="49" spans="1:9" ht="40.5">
      <c r="A49" s="106">
        <v>10</v>
      </c>
      <c r="B49" s="99" t="s">
        <v>87</v>
      </c>
      <c r="C49" s="99" t="s">
        <v>88</v>
      </c>
      <c r="D49" s="110" t="s">
        <v>50</v>
      </c>
      <c r="E49" s="106">
        <v>3</v>
      </c>
      <c r="F49" s="108"/>
      <c r="G49" s="109"/>
      <c r="H49" s="104"/>
      <c r="I49" s="105"/>
    </row>
    <row r="50" spans="1:9" ht="27">
      <c r="A50" s="106">
        <v>11</v>
      </c>
      <c r="B50" s="99" t="s">
        <v>89</v>
      </c>
      <c r="C50" s="99"/>
      <c r="D50" s="110" t="s">
        <v>15</v>
      </c>
      <c r="E50" s="106">
        <v>166.04</v>
      </c>
      <c r="F50" s="108"/>
      <c r="G50" s="109"/>
      <c r="H50" s="104"/>
      <c r="I50" s="105"/>
    </row>
    <row r="51" spans="1:9" ht="27">
      <c r="A51" s="106">
        <v>12</v>
      </c>
      <c r="B51" s="99" t="s">
        <v>90</v>
      </c>
      <c r="C51" s="99"/>
      <c r="D51" s="110" t="s">
        <v>15</v>
      </c>
      <c r="E51" s="106">
        <v>166.04</v>
      </c>
      <c r="F51" s="108"/>
      <c r="G51" s="109"/>
      <c r="H51" s="104"/>
      <c r="I51" s="105"/>
    </row>
    <row r="52" spans="1:9" ht="27">
      <c r="A52" s="106">
        <v>13</v>
      </c>
      <c r="B52" s="99" t="s">
        <v>91</v>
      </c>
      <c r="C52" s="99"/>
      <c r="D52" s="110" t="s">
        <v>15</v>
      </c>
      <c r="E52" s="106">
        <v>166.04</v>
      </c>
      <c r="F52" s="108"/>
      <c r="G52" s="109"/>
      <c r="H52" s="104"/>
      <c r="I52" s="105"/>
    </row>
    <row r="53" spans="1:9" ht="14.25">
      <c r="A53" s="106">
        <v>14</v>
      </c>
      <c r="B53" s="99" t="s">
        <v>92</v>
      </c>
      <c r="C53" s="99"/>
      <c r="D53" s="110" t="s">
        <v>33</v>
      </c>
      <c r="E53" s="106">
        <v>12</v>
      </c>
      <c r="F53" s="108"/>
      <c r="G53" s="109"/>
      <c r="H53" s="104"/>
      <c r="I53" s="105"/>
    </row>
    <row r="54" spans="1:9" ht="15" customHeight="1">
      <c r="A54" s="106">
        <v>15</v>
      </c>
      <c r="B54" s="99" t="s">
        <v>93</v>
      </c>
      <c r="C54" s="99" t="s">
        <v>94</v>
      </c>
      <c r="D54" s="110" t="s">
        <v>15</v>
      </c>
      <c r="E54" s="106">
        <v>2.15</v>
      </c>
      <c r="F54" s="108"/>
      <c r="G54" s="109"/>
      <c r="H54" s="104"/>
      <c r="I54" s="105"/>
    </row>
    <row r="55" spans="1:9" ht="14.25">
      <c r="A55" s="106">
        <v>16</v>
      </c>
      <c r="B55" s="99" t="s">
        <v>95</v>
      </c>
      <c r="C55" s="99" t="s">
        <v>96</v>
      </c>
      <c r="D55" s="110" t="s">
        <v>33</v>
      </c>
      <c r="E55" s="106">
        <v>2</v>
      </c>
      <c r="F55" s="108"/>
      <c r="G55" s="109"/>
      <c r="H55" s="104"/>
      <c r="I55" s="105"/>
    </row>
    <row r="56" spans="1:9" ht="14.25">
      <c r="A56" s="106">
        <v>17</v>
      </c>
      <c r="B56" s="99" t="s">
        <v>97</v>
      </c>
      <c r="C56" s="99" t="s">
        <v>96</v>
      </c>
      <c r="D56" s="110" t="s">
        <v>50</v>
      </c>
      <c r="E56" s="106">
        <v>2</v>
      </c>
      <c r="F56" s="108"/>
      <c r="G56" s="109"/>
      <c r="H56" s="104"/>
      <c r="I56" s="105"/>
    </row>
    <row r="57" spans="1:9" ht="14.25">
      <c r="A57" s="97" t="s">
        <v>98</v>
      </c>
      <c r="B57" s="98"/>
      <c r="C57" s="99"/>
      <c r="D57" s="106"/>
      <c r="E57" s="106"/>
      <c r="F57" s="111"/>
      <c r="G57" s="109"/>
      <c r="H57" s="104"/>
      <c r="I57" s="105"/>
    </row>
    <row r="58" spans="1:9" ht="14.25">
      <c r="A58" s="106">
        <v>1</v>
      </c>
      <c r="B58" s="99" t="s">
        <v>99</v>
      </c>
      <c r="C58" s="99" t="s">
        <v>100</v>
      </c>
      <c r="D58" s="110" t="s">
        <v>15</v>
      </c>
      <c r="E58" s="106">
        <v>101.86</v>
      </c>
      <c r="F58" s="111"/>
      <c r="G58" s="109"/>
      <c r="H58" s="104"/>
      <c r="I58" s="105"/>
    </row>
    <row r="59" spans="1:9" ht="14.25">
      <c r="A59" s="106">
        <v>2</v>
      </c>
      <c r="B59" s="99" t="s">
        <v>101</v>
      </c>
      <c r="C59" s="99" t="s">
        <v>102</v>
      </c>
      <c r="D59" s="110" t="s">
        <v>103</v>
      </c>
      <c r="E59" s="106">
        <v>1</v>
      </c>
      <c r="F59" s="111"/>
      <c r="G59" s="109"/>
      <c r="H59" s="104"/>
      <c r="I59" s="105"/>
    </row>
    <row r="60" spans="1:9" ht="14.25">
      <c r="A60" s="112"/>
      <c r="B60" s="112" t="s">
        <v>104</v>
      </c>
      <c r="C60" s="113"/>
      <c r="D60" s="114"/>
      <c r="E60" s="115"/>
      <c r="F60" s="116"/>
      <c r="G60" s="117"/>
      <c r="H60" s="118"/>
      <c r="I60" s="118"/>
    </row>
  </sheetData>
  <sheetProtection/>
  <mergeCells count="9">
    <mergeCell ref="A18:B18"/>
    <mergeCell ref="A28:B28"/>
    <mergeCell ref="A57:B57"/>
    <mergeCell ref="A1:I1"/>
    <mergeCell ref="A2:I2"/>
    <mergeCell ref="A4:I4"/>
    <mergeCell ref="A5:B5"/>
    <mergeCell ref="A9:B9"/>
    <mergeCell ref="A14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62"/>
  <sheetViews>
    <sheetView zoomScaleSheetLayoutView="100" workbookViewId="0" topLeftCell="A1">
      <selection activeCell="I1" sqref="I1:O16384"/>
    </sheetView>
  </sheetViews>
  <sheetFormatPr defaultColWidth="8.75390625" defaultRowHeight="14.25"/>
  <cols>
    <col min="1" max="1" width="4.625" style="30" customWidth="1"/>
    <col min="2" max="2" width="13.00390625" style="30" customWidth="1"/>
    <col min="3" max="3" width="24.75390625" style="30" customWidth="1"/>
    <col min="4" max="4" width="4.375" style="30" customWidth="1"/>
    <col min="5" max="5" width="7.625" style="31" customWidth="1"/>
    <col min="6" max="6" width="8.50390625" style="32" customWidth="1"/>
    <col min="7" max="7" width="9.375" style="33" customWidth="1"/>
    <col min="8" max="8" width="16.75390625" style="30" customWidth="1"/>
    <col min="9" max="25" width="9.00390625" style="30" bestFit="1" customWidth="1"/>
    <col min="26" max="16384" width="8.75390625" style="30" customWidth="1"/>
  </cols>
  <sheetData>
    <row r="1" spans="1:8" ht="31.5" customHeight="1">
      <c r="A1" s="64" t="s">
        <v>105</v>
      </c>
      <c r="B1" s="65"/>
      <c r="C1" s="65"/>
      <c r="D1" s="66"/>
      <c r="E1" s="67"/>
      <c r="F1" s="67"/>
      <c r="G1" s="67"/>
      <c r="H1" s="66"/>
    </row>
    <row r="2" spans="1:8" ht="20.25" customHeight="1">
      <c r="A2" s="68" t="s">
        <v>106</v>
      </c>
      <c r="B2" s="68"/>
      <c r="C2" s="68"/>
      <c r="D2" s="68"/>
      <c r="E2" s="68"/>
      <c r="F2" s="68"/>
      <c r="G2" s="68"/>
      <c r="H2" s="68"/>
    </row>
    <row r="3" spans="1:217" ht="30" customHeight="1">
      <c r="A3" s="34" t="s">
        <v>2</v>
      </c>
      <c r="B3" s="34" t="s">
        <v>107</v>
      </c>
      <c r="C3" s="34" t="s">
        <v>108</v>
      </c>
      <c r="D3" s="34" t="s">
        <v>5</v>
      </c>
      <c r="E3" s="35" t="s">
        <v>109</v>
      </c>
      <c r="F3" s="36" t="s">
        <v>110</v>
      </c>
      <c r="G3" s="36" t="s">
        <v>111</v>
      </c>
      <c r="H3" s="34" t="s">
        <v>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</row>
    <row r="4" spans="1:8" ht="24.75" customHeight="1">
      <c r="A4" s="37" t="s">
        <v>112</v>
      </c>
      <c r="B4" s="38" t="s">
        <v>113</v>
      </c>
      <c r="C4" s="39"/>
      <c r="D4" s="39"/>
      <c r="E4" s="40"/>
      <c r="F4" s="41"/>
      <c r="G4" s="42"/>
      <c r="H4" s="39"/>
    </row>
    <row r="5" spans="1:8" ht="36" customHeight="1">
      <c r="A5" s="43">
        <v>1</v>
      </c>
      <c r="B5" s="44" t="s">
        <v>114</v>
      </c>
      <c r="C5" s="44" t="s">
        <v>115</v>
      </c>
      <c r="D5" s="45" t="s">
        <v>116</v>
      </c>
      <c r="E5" s="46">
        <v>1</v>
      </c>
      <c r="F5" s="41"/>
      <c r="G5" s="42"/>
      <c r="H5" s="39"/>
    </row>
    <row r="6" spans="1:8" ht="36" customHeight="1">
      <c r="A6" s="43">
        <v>2</v>
      </c>
      <c r="B6" s="44" t="s">
        <v>117</v>
      </c>
      <c r="C6" s="44" t="s">
        <v>118</v>
      </c>
      <c r="D6" s="45" t="s">
        <v>116</v>
      </c>
      <c r="E6" s="46">
        <v>1</v>
      </c>
      <c r="F6" s="41"/>
      <c r="G6" s="42"/>
      <c r="H6" s="39"/>
    </row>
    <row r="7" spans="1:8" ht="33.75">
      <c r="A7" s="43">
        <v>3</v>
      </c>
      <c r="B7" s="44" t="s">
        <v>119</v>
      </c>
      <c r="C7" s="44" t="s">
        <v>120</v>
      </c>
      <c r="D7" s="45" t="s">
        <v>50</v>
      </c>
      <c r="E7" s="46">
        <v>28</v>
      </c>
      <c r="F7" s="41"/>
      <c r="G7" s="42"/>
      <c r="H7" s="39"/>
    </row>
    <row r="8" spans="1:8" ht="33.75">
      <c r="A8" s="43">
        <v>4</v>
      </c>
      <c r="B8" s="44" t="s">
        <v>119</v>
      </c>
      <c r="C8" s="44" t="s">
        <v>121</v>
      </c>
      <c r="D8" s="45" t="s">
        <v>50</v>
      </c>
      <c r="E8" s="46">
        <v>4</v>
      </c>
      <c r="F8" s="41"/>
      <c r="G8" s="42"/>
      <c r="H8" s="39"/>
    </row>
    <row r="9" spans="1:8" ht="39" customHeight="1">
      <c r="A9" s="43">
        <v>5</v>
      </c>
      <c r="B9" s="44" t="s">
        <v>119</v>
      </c>
      <c r="C9" s="44" t="s">
        <v>122</v>
      </c>
      <c r="D9" s="45" t="s">
        <v>50</v>
      </c>
      <c r="E9" s="46">
        <v>7</v>
      </c>
      <c r="F9" s="41"/>
      <c r="G9" s="42"/>
      <c r="H9" s="39"/>
    </row>
    <row r="10" spans="1:8" ht="39" customHeight="1">
      <c r="A10" s="43">
        <v>6</v>
      </c>
      <c r="B10" s="44" t="s">
        <v>123</v>
      </c>
      <c r="C10" s="44" t="s">
        <v>124</v>
      </c>
      <c r="D10" s="45" t="s">
        <v>50</v>
      </c>
      <c r="E10" s="46">
        <v>21</v>
      </c>
      <c r="F10" s="41"/>
      <c r="G10" s="42"/>
      <c r="H10" s="39"/>
    </row>
    <row r="11" spans="1:8" ht="31.5" customHeight="1">
      <c r="A11" s="43">
        <v>7</v>
      </c>
      <c r="B11" s="47" t="s">
        <v>82</v>
      </c>
      <c r="C11" s="47" t="s">
        <v>125</v>
      </c>
      <c r="D11" s="45" t="s">
        <v>50</v>
      </c>
      <c r="E11" s="46">
        <v>3</v>
      </c>
      <c r="F11" s="41"/>
      <c r="G11" s="42"/>
      <c r="H11" s="39"/>
    </row>
    <row r="12" spans="1:8" ht="31.5" customHeight="1">
      <c r="A12" s="43">
        <v>8</v>
      </c>
      <c r="B12" s="44" t="s">
        <v>126</v>
      </c>
      <c r="C12" s="44" t="s">
        <v>127</v>
      </c>
      <c r="D12" s="45" t="s">
        <v>50</v>
      </c>
      <c r="E12" s="46">
        <v>10</v>
      </c>
      <c r="F12" s="41"/>
      <c r="G12" s="42"/>
      <c r="H12" s="39"/>
    </row>
    <row r="13" spans="1:8" ht="39.75" customHeight="1">
      <c r="A13" s="43">
        <v>9</v>
      </c>
      <c r="B13" s="44" t="s">
        <v>128</v>
      </c>
      <c r="C13" s="44" t="s">
        <v>129</v>
      </c>
      <c r="D13" s="45" t="s">
        <v>50</v>
      </c>
      <c r="E13" s="46">
        <v>1</v>
      </c>
      <c r="F13" s="41"/>
      <c r="G13" s="42"/>
      <c r="H13" s="39"/>
    </row>
    <row r="14" spans="1:8" ht="22.5" customHeight="1">
      <c r="A14" s="43">
        <v>10</v>
      </c>
      <c r="B14" s="44" t="s">
        <v>130</v>
      </c>
      <c r="C14" s="44" t="s">
        <v>131</v>
      </c>
      <c r="D14" s="45" t="s">
        <v>50</v>
      </c>
      <c r="E14" s="46">
        <v>4</v>
      </c>
      <c r="F14" s="41"/>
      <c r="G14" s="42"/>
      <c r="H14" s="39"/>
    </row>
    <row r="15" spans="1:8" ht="22.5" customHeight="1">
      <c r="A15" s="43">
        <v>11</v>
      </c>
      <c r="B15" s="44" t="s">
        <v>132</v>
      </c>
      <c r="C15" s="44" t="s">
        <v>131</v>
      </c>
      <c r="D15" s="45" t="s">
        <v>50</v>
      </c>
      <c r="E15" s="46">
        <v>2</v>
      </c>
      <c r="F15" s="41"/>
      <c r="G15" s="42"/>
      <c r="H15" s="39"/>
    </row>
    <row r="16" spans="1:8" ht="22.5" customHeight="1">
      <c r="A16" s="43">
        <v>12</v>
      </c>
      <c r="B16" s="44" t="s">
        <v>133</v>
      </c>
      <c r="C16" s="44" t="s">
        <v>131</v>
      </c>
      <c r="D16" s="45" t="s">
        <v>50</v>
      </c>
      <c r="E16" s="46">
        <v>1</v>
      </c>
      <c r="F16" s="41"/>
      <c r="G16" s="42"/>
      <c r="H16" s="39"/>
    </row>
    <row r="17" spans="1:8" ht="22.5" customHeight="1">
      <c r="A17" s="43">
        <v>13</v>
      </c>
      <c r="B17" s="44" t="s">
        <v>134</v>
      </c>
      <c r="C17" s="44" t="s">
        <v>131</v>
      </c>
      <c r="D17" s="45" t="s">
        <v>50</v>
      </c>
      <c r="E17" s="46">
        <v>6</v>
      </c>
      <c r="F17" s="41"/>
      <c r="G17" s="42"/>
      <c r="H17" s="39"/>
    </row>
    <row r="18" spans="1:8" ht="22.5" customHeight="1">
      <c r="A18" s="43">
        <v>14</v>
      </c>
      <c r="B18" s="44" t="s">
        <v>135</v>
      </c>
      <c r="C18" s="44" t="s">
        <v>131</v>
      </c>
      <c r="D18" s="45" t="s">
        <v>50</v>
      </c>
      <c r="E18" s="46">
        <v>4</v>
      </c>
      <c r="F18" s="41"/>
      <c r="G18" s="42"/>
      <c r="H18" s="39"/>
    </row>
    <row r="19" spans="1:8" ht="22.5" customHeight="1">
      <c r="A19" s="43">
        <v>15</v>
      </c>
      <c r="B19" s="44" t="s">
        <v>136</v>
      </c>
      <c r="C19" s="44" t="s">
        <v>131</v>
      </c>
      <c r="D19" s="45" t="s">
        <v>50</v>
      </c>
      <c r="E19" s="46">
        <v>2</v>
      </c>
      <c r="F19" s="41"/>
      <c r="G19" s="42"/>
      <c r="H19" s="39"/>
    </row>
    <row r="20" spans="1:8" ht="22.5" customHeight="1">
      <c r="A20" s="43">
        <v>16</v>
      </c>
      <c r="B20" s="44" t="s">
        <v>135</v>
      </c>
      <c r="C20" s="44" t="s">
        <v>131</v>
      </c>
      <c r="D20" s="45" t="s">
        <v>50</v>
      </c>
      <c r="E20" s="46">
        <v>20</v>
      </c>
      <c r="F20" s="41"/>
      <c r="G20" s="42"/>
      <c r="H20" s="39"/>
    </row>
    <row r="21" spans="1:8" ht="22.5" customHeight="1">
      <c r="A21" s="43">
        <v>17</v>
      </c>
      <c r="B21" s="44" t="s">
        <v>137</v>
      </c>
      <c r="C21" s="44" t="s">
        <v>131</v>
      </c>
      <c r="D21" s="45" t="s">
        <v>50</v>
      </c>
      <c r="E21" s="46">
        <v>2</v>
      </c>
      <c r="F21" s="41"/>
      <c r="G21" s="42"/>
      <c r="H21" s="39"/>
    </row>
    <row r="22" spans="1:8" ht="27" customHeight="1">
      <c r="A22" s="43">
        <v>18</v>
      </c>
      <c r="B22" s="44" t="s">
        <v>138</v>
      </c>
      <c r="C22" s="44" t="s">
        <v>131</v>
      </c>
      <c r="D22" s="45" t="s">
        <v>50</v>
      </c>
      <c r="E22" s="46">
        <v>6</v>
      </c>
      <c r="F22" s="41"/>
      <c r="G22" s="42"/>
      <c r="H22" s="39"/>
    </row>
    <row r="23" spans="1:8" ht="27" customHeight="1">
      <c r="A23" s="43">
        <v>19</v>
      </c>
      <c r="B23" s="44" t="s">
        <v>139</v>
      </c>
      <c r="C23" s="44" t="s">
        <v>131</v>
      </c>
      <c r="D23" s="45" t="s">
        <v>50</v>
      </c>
      <c r="E23" s="46">
        <v>13</v>
      </c>
      <c r="F23" s="41"/>
      <c r="G23" s="42"/>
      <c r="H23" s="39"/>
    </row>
    <row r="24" spans="1:8" ht="27" customHeight="1">
      <c r="A24" s="43">
        <v>20</v>
      </c>
      <c r="B24" s="44" t="s">
        <v>140</v>
      </c>
      <c r="C24" s="44" t="s">
        <v>131</v>
      </c>
      <c r="D24" s="45" t="s">
        <v>50</v>
      </c>
      <c r="E24" s="46">
        <v>11</v>
      </c>
      <c r="F24" s="41"/>
      <c r="G24" s="42"/>
      <c r="H24" s="39"/>
    </row>
    <row r="25" spans="1:8" ht="27" customHeight="1">
      <c r="A25" s="43">
        <v>21</v>
      </c>
      <c r="B25" s="44" t="s">
        <v>141</v>
      </c>
      <c r="C25" s="44" t="s">
        <v>142</v>
      </c>
      <c r="D25" s="45" t="s">
        <v>50</v>
      </c>
      <c r="E25" s="46">
        <v>8</v>
      </c>
      <c r="F25" s="41"/>
      <c r="G25" s="42"/>
      <c r="H25" s="39"/>
    </row>
    <row r="26" spans="1:8" ht="33.75">
      <c r="A26" s="43">
        <v>22</v>
      </c>
      <c r="B26" s="44" t="s">
        <v>143</v>
      </c>
      <c r="C26" s="44" t="s">
        <v>144</v>
      </c>
      <c r="D26" s="45" t="s">
        <v>18</v>
      </c>
      <c r="E26" s="46">
        <v>260</v>
      </c>
      <c r="F26" s="41"/>
      <c r="G26" s="42"/>
      <c r="H26" s="39" t="s">
        <v>145</v>
      </c>
    </row>
    <row r="27" spans="1:8" ht="33.75">
      <c r="A27" s="43">
        <v>23</v>
      </c>
      <c r="B27" s="44" t="s">
        <v>143</v>
      </c>
      <c r="C27" s="44" t="s">
        <v>146</v>
      </c>
      <c r="D27" s="45" t="s">
        <v>18</v>
      </c>
      <c r="E27" s="46">
        <v>12</v>
      </c>
      <c r="F27" s="41"/>
      <c r="G27" s="42"/>
      <c r="H27" s="39"/>
    </row>
    <row r="28" spans="1:8" ht="33.75">
      <c r="A28" s="43">
        <v>24</v>
      </c>
      <c r="B28" s="44" t="s">
        <v>147</v>
      </c>
      <c r="C28" s="44" t="s">
        <v>148</v>
      </c>
      <c r="D28" s="45" t="s">
        <v>18</v>
      </c>
      <c r="E28" s="46">
        <v>4852</v>
      </c>
      <c r="F28" s="41"/>
      <c r="G28" s="42"/>
      <c r="H28" s="39"/>
    </row>
    <row r="29" spans="1:8" ht="33.75">
      <c r="A29" s="43">
        <v>25</v>
      </c>
      <c r="B29" s="44" t="s">
        <v>147</v>
      </c>
      <c r="C29" s="44" t="s">
        <v>149</v>
      </c>
      <c r="D29" s="45" t="s">
        <v>18</v>
      </c>
      <c r="E29" s="46">
        <v>2765</v>
      </c>
      <c r="F29" s="41"/>
      <c r="G29" s="42"/>
      <c r="H29" s="39"/>
    </row>
    <row r="30" spans="1:8" ht="24.75" customHeight="1">
      <c r="A30" s="43">
        <v>26</v>
      </c>
      <c r="B30" s="48" t="s">
        <v>150</v>
      </c>
      <c r="C30" s="44" t="s">
        <v>151</v>
      </c>
      <c r="D30" s="45" t="s">
        <v>18</v>
      </c>
      <c r="E30" s="46">
        <v>250</v>
      </c>
      <c r="F30" s="41"/>
      <c r="G30" s="42"/>
      <c r="H30" s="48"/>
    </row>
    <row r="31" spans="1:8" ht="24.75" customHeight="1">
      <c r="A31" s="43">
        <v>27</v>
      </c>
      <c r="B31" s="48" t="s">
        <v>150</v>
      </c>
      <c r="C31" s="44" t="s">
        <v>152</v>
      </c>
      <c r="D31" s="45" t="s">
        <v>18</v>
      </c>
      <c r="E31" s="46">
        <v>456</v>
      </c>
      <c r="F31" s="41"/>
      <c r="G31" s="42"/>
      <c r="H31" s="48"/>
    </row>
    <row r="32" spans="1:8" ht="24.75" customHeight="1">
      <c r="A32" s="43">
        <v>28</v>
      </c>
      <c r="B32" s="48" t="s">
        <v>153</v>
      </c>
      <c r="C32" s="44" t="s">
        <v>154</v>
      </c>
      <c r="D32" s="45" t="s">
        <v>18</v>
      </c>
      <c r="E32" s="46">
        <v>145</v>
      </c>
      <c r="F32" s="41"/>
      <c r="G32" s="42"/>
      <c r="H32" s="39" t="s">
        <v>145</v>
      </c>
    </row>
    <row r="33" spans="1:8" ht="24.75" customHeight="1">
      <c r="A33" s="43">
        <v>29</v>
      </c>
      <c r="B33" s="48" t="s">
        <v>153</v>
      </c>
      <c r="C33" s="44" t="s">
        <v>155</v>
      </c>
      <c r="D33" s="45" t="s">
        <v>18</v>
      </c>
      <c r="E33" s="46">
        <v>12</v>
      </c>
      <c r="F33" s="41"/>
      <c r="G33" s="42"/>
      <c r="H33" s="48"/>
    </row>
    <row r="34" spans="1:8" ht="24.75" customHeight="1">
      <c r="A34" s="43">
        <v>30</v>
      </c>
      <c r="B34" s="48" t="s">
        <v>156</v>
      </c>
      <c r="C34" s="44" t="s">
        <v>157</v>
      </c>
      <c r="D34" s="45" t="s">
        <v>158</v>
      </c>
      <c r="E34" s="46">
        <v>0.06</v>
      </c>
      <c r="F34" s="41"/>
      <c r="G34" s="42"/>
      <c r="H34" s="39" t="s">
        <v>159</v>
      </c>
    </row>
    <row r="35" spans="1:8" ht="24.75" customHeight="1">
      <c r="A35" s="43">
        <v>31</v>
      </c>
      <c r="B35" s="48" t="s">
        <v>160</v>
      </c>
      <c r="C35" s="49" t="s">
        <v>161</v>
      </c>
      <c r="D35" s="45" t="s">
        <v>103</v>
      </c>
      <c r="E35" s="46">
        <v>1</v>
      </c>
      <c r="F35" s="41"/>
      <c r="G35" s="42"/>
      <c r="H35" s="39" t="s">
        <v>159</v>
      </c>
    </row>
    <row r="36" spans="1:8" ht="21" customHeight="1">
      <c r="A36" s="43"/>
      <c r="B36" s="50" t="s">
        <v>162</v>
      </c>
      <c r="C36" s="51"/>
      <c r="D36" s="45"/>
      <c r="E36" s="46"/>
      <c r="F36" s="41"/>
      <c r="G36" s="42"/>
      <c r="H36" s="39"/>
    </row>
    <row r="37" spans="1:8" ht="21" customHeight="1">
      <c r="A37" s="43"/>
      <c r="B37" s="50" t="s">
        <v>163</v>
      </c>
      <c r="C37" s="51"/>
      <c r="D37" s="45"/>
      <c r="E37" s="46"/>
      <c r="F37" s="41"/>
      <c r="G37" s="42"/>
      <c r="H37" s="39"/>
    </row>
    <row r="38" spans="1:8" ht="24.75" customHeight="1">
      <c r="A38" s="52" t="s">
        <v>164</v>
      </c>
      <c r="B38" s="38" t="s">
        <v>165</v>
      </c>
      <c r="C38" s="47"/>
      <c r="D38" s="53"/>
      <c r="E38" s="46"/>
      <c r="F38" s="41"/>
      <c r="G38" s="42"/>
      <c r="H38" s="39"/>
    </row>
    <row r="39" spans="1:8" ht="24.75" customHeight="1">
      <c r="A39" s="43">
        <v>1</v>
      </c>
      <c r="B39" s="47" t="s">
        <v>166</v>
      </c>
      <c r="C39" s="47" t="s">
        <v>167</v>
      </c>
      <c r="D39" s="53" t="s">
        <v>168</v>
      </c>
      <c r="E39" s="54">
        <v>12</v>
      </c>
      <c r="F39" s="41"/>
      <c r="G39" s="42"/>
      <c r="H39" s="39"/>
    </row>
    <row r="40" spans="1:8" ht="24.75" customHeight="1">
      <c r="A40" s="43">
        <v>2</v>
      </c>
      <c r="B40" s="47" t="s">
        <v>169</v>
      </c>
      <c r="C40" s="47" t="s">
        <v>167</v>
      </c>
      <c r="D40" s="53" t="s">
        <v>168</v>
      </c>
      <c r="E40" s="54">
        <v>8</v>
      </c>
      <c r="F40" s="41"/>
      <c r="G40" s="42"/>
      <c r="H40" s="39"/>
    </row>
    <row r="41" spans="1:8" ht="24.75" customHeight="1">
      <c r="A41" s="43">
        <v>3</v>
      </c>
      <c r="B41" s="47" t="s">
        <v>170</v>
      </c>
      <c r="C41" s="47" t="s">
        <v>171</v>
      </c>
      <c r="D41" s="53" t="s">
        <v>168</v>
      </c>
      <c r="E41" s="54">
        <v>1</v>
      </c>
      <c r="F41" s="41"/>
      <c r="G41" s="42"/>
      <c r="H41" s="39" t="s">
        <v>172</v>
      </c>
    </row>
    <row r="42" spans="1:8" ht="24.75" customHeight="1">
      <c r="A42" s="43">
        <v>4</v>
      </c>
      <c r="B42" s="47" t="s">
        <v>170</v>
      </c>
      <c r="C42" s="47" t="s">
        <v>171</v>
      </c>
      <c r="D42" s="53" t="s">
        <v>168</v>
      </c>
      <c r="E42" s="54">
        <v>7</v>
      </c>
      <c r="F42" s="41"/>
      <c r="G42" s="42"/>
      <c r="H42" s="39" t="s">
        <v>173</v>
      </c>
    </row>
    <row r="43" spans="1:8" ht="24.75" customHeight="1">
      <c r="A43" s="43">
        <v>5</v>
      </c>
      <c r="B43" s="47" t="s">
        <v>174</v>
      </c>
      <c r="C43" s="47" t="s">
        <v>175</v>
      </c>
      <c r="D43" s="53" t="s">
        <v>116</v>
      </c>
      <c r="E43" s="54">
        <v>1</v>
      </c>
      <c r="F43" s="41"/>
      <c r="G43" s="42"/>
      <c r="H43" s="39"/>
    </row>
    <row r="44" spans="1:8" ht="24.75" customHeight="1">
      <c r="A44" s="43">
        <v>6</v>
      </c>
      <c r="B44" s="47" t="s">
        <v>174</v>
      </c>
      <c r="C44" s="47" t="s">
        <v>176</v>
      </c>
      <c r="D44" s="53" t="s">
        <v>116</v>
      </c>
      <c r="E44" s="54">
        <v>2</v>
      </c>
      <c r="F44" s="41"/>
      <c r="G44" s="42"/>
      <c r="H44" s="39"/>
    </row>
    <row r="45" spans="1:8" ht="24.75" customHeight="1">
      <c r="A45" s="43">
        <v>7</v>
      </c>
      <c r="B45" s="55" t="s">
        <v>177</v>
      </c>
      <c r="C45" s="55" t="s">
        <v>178</v>
      </c>
      <c r="D45" s="56" t="s">
        <v>116</v>
      </c>
      <c r="E45" s="57">
        <v>1</v>
      </c>
      <c r="F45" s="41"/>
      <c r="G45" s="42"/>
      <c r="H45" s="39"/>
    </row>
    <row r="46" spans="1:8" ht="24.75" customHeight="1">
      <c r="A46" s="52" t="s">
        <v>179</v>
      </c>
      <c r="B46" s="38" t="s">
        <v>180</v>
      </c>
      <c r="C46" s="51"/>
      <c r="D46" s="51"/>
      <c r="E46" s="58"/>
      <c r="F46" s="59"/>
      <c r="G46" s="60"/>
      <c r="H46" s="51"/>
    </row>
    <row r="47" spans="1:8" ht="157.5">
      <c r="A47" s="56">
        <v>1</v>
      </c>
      <c r="B47" s="55" t="s">
        <v>181</v>
      </c>
      <c r="C47" s="55" t="s">
        <v>182</v>
      </c>
      <c r="D47" s="56" t="s">
        <v>116</v>
      </c>
      <c r="E47" s="57">
        <v>7</v>
      </c>
      <c r="F47" s="59"/>
      <c r="G47" s="61"/>
      <c r="H47" s="51"/>
    </row>
    <row r="48" spans="1:8" ht="146.25">
      <c r="A48" s="56">
        <v>2</v>
      </c>
      <c r="B48" s="55" t="s">
        <v>183</v>
      </c>
      <c r="C48" s="55" t="s">
        <v>184</v>
      </c>
      <c r="D48" s="56" t="s">
        <v>116</v>
      </c>
      <c r="E48" s="57">
        <v>1</v>
      </c>
      <c r="F48" s="59"/>
      <c r="G48" s="61"/>
      <c r="H48" s="51"/>
    </row>
    <row r="49" spans="1:8" ht="24.75" customHeight="1">
      <c r="A49" s="56">
        <v>3</v>
      </c>
      <c r="B49" s="55" t="s">
        <v>185</v>
      </c>
      <c r="C49" s="55" t="s">
        <v>186</v>
      </c>
      <c r="D49" s="56" t="s">
        <v>187</v>
      </c>
      <c r="E49" s="57">
        <v>2</v>
      </c>
      <c r="F49" s="59"/>
      <c r="G49" s="61"/>
      <c r="H49" s="51"/>
    </row>
    <row r="50" spans="1:8" ht="24.75" customHeight="1">
      <c r="A50" s="56">
        <v>4</v>
      </c>
      <c r="B50" s="55" t="s">
        <v>188</v>
      </c>
      <c r="C50" s="55" t="s">
        <v>189</v>
      </c>
      <c r="D50" s="56" t="s">
        <v>116</v>
      </c>
      <c r="E50" s="57">
        <v>1</v>
      </c>
      <c r="F50" s="59"/>
      <c r="G50" s="61"/>
      <c r="H50" s="51"/>
    </row>
    <row r="51" spans="1:8" ht="24.75" customHeight="1">
      <c r="A51" s="56">
        <v>5</v>
      </c>
      <c r="B51" s="55" t="s">
        <v>190</v>
      </c>
      <c r="C51" s="55" t="s">
        <v>191</v>
      </c>
      <c r="D51" s="56" t="s">
        <v>116</v>
      </c>
      <c r="E51" s="57">
        <v>1</v>
      </c>
      <c r="F51" s="59"/>
      <c r="G51" s="61"/>
      <c r="H51" s="51"/>
    </row>
    <row r="52" spans="1:8" ht="24.75" customHeight="1">
      <c r="A52" s="52" t="s">
        <v>192</v>
      </c>
      <c r="B52" s="38" t="s">
        <v>193</v>
      </c>
      <c r="C52" s="47"/>
      <c r="D52" s="53"/>
      <c r="E52" s="54"/>
      <c r="F52" s="41"/>
      <c r="G52" s="42"/>
      <c r="H52" s="39"/>
    </row>
    <row r="53" spans="1:8" ht="24.75" customHeight="1">
      <c r="A53" s="43">
        <v>1</v>
      </c>
      <c r="B53" s="47" t="s">
        <v>194</v>
      </c>
      <c r="C53" s="47" t="s">
        <v>195</v>
      </c>
      <c r="D53" s="53" t="s">
        <v>18</v>
      </c>
      <c r="E53" s="54">
        <v>2856</v>
      </c>
      <c r="F53" s="41"/>
      <c r="G53" s="42"/>
      <c r="H53" s="39"/>
    </row>
    <row r="54" spans="1:8" ht="24.75" customHeight="1">
      <c r="A54" s="43">
        <v>2</v>
      </c>
      <c r="B54" s="47" t="s">
        <v>150</v>
      </c>
      <c r="C54" s="47" t="s">
        <v>151</v>
      </c>
      <c r="D54" s="53" t="s">
        <v>18</v>
      </c>
      <c r="E54" s="54">
        <v>200</v>
      </c>
      <c r="F54" s="41"/>
      <c r="G54" s="42"/>
      <c r="H54" s="48"/>
    </row>
    <row r="55" spans="1:8" ht="24.75" customHeight="1">
      <c r="A55" s="43">
        <v>3</v>
      </c>
      <c r="B55" s="47" t="s">
        <v>150</v>
      </c>
      <c r="C55" s="47" t="s">
        <v>152</v>
      </c>
      <c r="D55" s="53" t="s">
        <v>18</v>
      </c>
      <c r="E55" s="54">
        <v>150</v>
      </c>
      <c r="F55" s="41"/>
      <c r="G55" s="42"/>
      <c r="H55" s="48"/>
    </row>
    <row r="56" spans="1:8" ht="24.75" customHeight="1">
      <c r="A56" s="43">
        <v>4</v>
      </c>
      <c r="B56" s="47" t="s">
        <v>153</v>
      </c>
      <c r="C56" s="47" t="s">
        <v>196</v>
      </c>
      <c r="D56" s="53" t="s">
        <v>18</v>
      </c>
      <c r="E56" s="54">
        <v>10</v>
      </c>
      <c r="F56" s="41"/>
      <c r="G56" s="42"/>
      <c r="H56" s="48"/>
    </row>
    <row r="57" spans="1:8" ht="24.75" customHeight="1">
      <c r="A57" s="43">
        <v>5</v>
      </c>
      <c r="B57" s="47" t="s">
        <v>153</v>
      </c>
      <c r="C57" s="47" t="s">
        <v>197</v>
      </c>
      <c r="D57" s="53" t="s">
        <v>18</v>
      </c>
      <c r="E57" s="54">
        <v>50</v>
      </c>
      <c r="F57" s="41"/>
      <c r="G57" s="42"/>
      <c r="H57" s="48"/>
    </row>
    <row r="58" spans="1:8" ht="24.75" customHeight="1">
      <c r="A58" s="43">
        <v>6</v>
      </c>
      <c r="B58" s="47" t="s">
        <v>153</v>
      </c>
      <c r="C58" s="47" t="s">
        <v>198</v>
      </c>
      <c r="D58" s="53" t="s">
        <v>18</v>
      </c>
      <c r="E58" s="54">
        <v>18</v>
      </c>
      <c r="F58" s="41"/>
      <c r="G58" s="42"/>
      <c r="H58" s="48"/>
    </row>
    <row r="59" spans="1:8" ht="24.75" customHeight="1">
      <c r="A59" s="43">
        <v>7</v>
      </c>
      <c r="B59" s="47" t="s">
        <v>156</v>
      </c>
      <c r="C59" s="44" t="s">
        <v>157</v>
      </c>
      <c r="D59" s="53" t="s">
        <v>158</v>
      </c>
      <c r="E59" s="54">
        <v>0.1</v>
      </c>
      <c r="F59" s="41"/>
      <c r="G59" s="42"/>
      <c r="H59" s="48"/>
    </row>
    <row r="60" spans="1:8" ht="24.75" customHeight="1">
      <c r="A60" s="43">
        <v>8</v>
      </c>
      <c r="B60" s="47" t="s">
        <v>160</v>
      </c>
      <c r="C60" s="47" t="s">
        <v>161</v>
      </c>
      <c r="D60" s="53" t="s">
        <v>103</v>
      </c>
      <c r="E60" s="54">
        <v>1</v>
      </c>
      <c r="F60" s="41"/>
      <c r="G60" s="42"/>
      <c r="H60" s="48"/>
    </row>
    <row r="61" spans="1:8" ht="24.75" customHeight="1">
      <c r="A61" s="43">
        <v>9</v>
      </c>
      <c r="B61" s="38" t="s">
        <v>199</v>
      </c>
      <c r="C61" s="51" t="s">
        <v>200</v>
      </c>
      <c r="D61" s="53" t="s">
        <v>103</v>
      </c>
      <c r="E61" s="54">
        <v>1</v>
      </c>
      <c r="F61" s="41"/>
      <c r="G61" s="42"/>
      <c r="H61" s="48"/>
    </row>
    <row r="62" spans="1:8" ht="24.75" customHeight="1">
      <c r="A62" s="43">
        <v>10</v>
      </c>
      <c r="B62" s="69" t="s">
        <v>201</v>
      </c>
      <c r="C62" s="70"/>
      <c r="D62" s="51"/>
      <c r="E62" s="62"/>
      <c r="F62" s="41"/>
      <c r="G62" s="42">
        <f>SUM(G38:G61)</f>
        <v>0</v>
      </c>
      <c r="H62" s="39"/>
    </row>
    <row r="63" ht="21.75" customHeight="1"/>
    <row r="64" ht="21.75" customHeight="1"/>
    <row r="65" ht="21.75" customHeight="1"/>
  </sheetData>
  <sheetProtection/>
  <mergeCells count="3">
    <mergeCell ref="A1:H1"/>
    <mergeCell ref="A2:H2"/>
    <mergeCell ref="B62:C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I1" sqref="I1:O16384"/>
    </sheetView>
  </sheetViews>
  <sheetFormatPr defaultColWidth="9.00390625" defaultRowHeight="14.25"/>
  <cols>
    <col min="1" max="1" width="4.375" style="6" customWidth="1"/>
    <col min="2" max="2" width="18.25390625" style="6" customWidth="1"/>
    <col min="3" max="3" width="33.125" style="6" customWidth="1"/>
    <col min="4" max="4" width="5.50390625" style="20" customWidth="1"/>
    <col min="5" max="5" width="9.875" style="6" customWidth="1"/>
    <col min="6" max="7" width="11.25390625" style="20" customWidth="1"/>
    <col min="8" max="8" width="13.00390625" style="6" customWidth="1"/>
    <col min="9" max="16384" width="9.00390625" style="1" customWidth="1"/>
  </cols>
  <sheetData>
    <row r="1" spans="1:8" ht="24" customHeight="1">
      <c r="A1" s="71" t="s">
        <v>202</v>
      </c>
      <c r="B1" s="71"/>
      <c r="C1" s="71"/>
      <c r="D1" s="71"/>
      <c r="E1" s="71"/>
      <c r="F1" s="72"/>
      <c r="G1" s="72"/>
      <c r="H1" s="73"/>
    </row>
    <row r="2" spans="1:8" ht="27" customHeight="1">
      <c r="A2" s="74" t="s">
        <v>203</v>
      </c>
      <c r="B2" s="75"/>
      <c r="C2" s="74"/>
      <c r="D2" s="75"/>
      <c r="E2" s="76"/>
      <c r="F2" s="75"/>
      <c r="G2" s="75"/>
      <c r="H2" s="75"/>
    </row>
    <row r="3" spans="1:8" ht="27.75" customHeight="1">
      <c r="A3" s="7" t="s">
        <v>2</v>
      </c>
      <c r="B3" s="7" t="s">
        <v>204</v>
      </c>
      <c r="C3" s="7" t="s">
        <v>205</v>
      </c>
      <c r="D3" s="7" t="s">
        <v>5</v>
      </c>
      <c r="E3" s="7" t="s">
        <v>109</v>
      </c>
      <c r="F3" s="8" t="s">
        <v>110</v>
      </c>
      <c r="G3" s="8" t="s">
        <v>206</v>
      </c>
      <c r="H3" s="8" t="s">
        <v>10</v>
      </c>
    </row>
    <row r="4" spans="1:8" ht="12">
      <c r="A4" s="77" t="s">
        <v>207</v>
      </c>
      <c r="B4" s="78"/>
      <c r="C4" s="77"/>
      <c r="D4" s="7"/>
      <c r="E4" s="21"/>
      <c r="F4" s="7"/>
      <c r="G4" s="7"/>
      <c r="H4" s="7"/>
    </row>
    <row r="5" spans="1:8" ht="55.5" customHeight="1">
      <c r="A5" s="7">
        <v>1</v>
      </c>
      <c r="B5" s="7" t="s">
        <v>208</v>
      </c>
      <c r="C5" s="22" t="s">
        <v>209</v>
      </c>
      <c r="D5" s="7" t="s">
        <v>50</v>
      </c>
      <c r="E5" s="7">
        <v>11</v>
      </c>
      <c r="F5" s="8"/>
      <c r="G5" s="8"/>
      <c r="H5" s="7"/>
    </row>
    <row r="6" spans="1:8" ht="55.5" customHeight="1">
      <c r="A6" s="7">
        <v>2</v>
      </c>
      <c r="B6" s="7" t="s">
        <v>210</v>
      </c>
      <c r="C6" s="22" t="s">
        <v>211</v>
      </c>
      <c r="D6" s="7" t="s">
        <v>50</v>
      </c>
      <c r="E6" s="7">
        <v>2</v>
      </c>
      <c r="F6" s="8"/>
      <c r="G6" s="8"/>
      <c r="H6" s="7"/>
    </row>
    <row r="7" spans="1:8" ht="48">
      <c r="A7" s="7">
        <v>3</v>
      </c>
      <c r="B7" s="23" t="s">
        <v>212</v>
      </c>
      <c r="C7" s="15" t="s">
        <v>213</v>
      </c>
      <c r="D7" s="7" t="s">
        <v>50</v>
      </c>
      <c r="E7" s="16">
        <v>3</v>
      </c>
      <c r="F7" s="24"/>
      <c r="G7" s="8"/>
      <c r="H7" s="7"/>
    </row>
    <row r="8" spans="1:8" ht="28.5" customHeight="1">
      <c r="A8" s="77" t="s">
        <v>214</v>
      </c>
      <c r="B8" s="78"/>
      <c r="C8" s="77"/>
      <c r="D8" s="7"/>
      <c r="E8" s="25"/>
      <c r="F8" s="7"/>
      <c r="G8" s="8"/>
      <c r="H8" s="7"/>
    </row>
    <row r="9" spans="1:8" ht="168">
      <c r="A9" s="7">
        <v>4</v>
      </c>
      <c r="B9" s="26" t="s">
        <v>215</v>
      </c>
      <c r="C9" s="27" t="s">
        <v>216</v>
      </c>
      <c r="D9" s="28" t="s">
        <v>18</v>
      </c>
      <c r="E9" s="7">
        <f>77*1.1</f>
        <v>84.7</v>
      </c>
      <c r="F9" s="29"/>
      <c r="G9" s="8"/>
      <c r="H9" s="26"/>
    </row>
    <row r="10" spans="1:8" ht="168">
      <c r="A10" s="7">
        <v>5</v>
      </c>
      <c r="B10" s="26" t="s">
        <v>215</v>
      </c>
      <c r="C10" s="27" t="s">
        <v>217</v>
      </c>
      <c r="D10" s="28" t="s">
        <v>18</v>
      </c>
      <c r="E10" s="7">
        <f>33*1.1</f>
        <v>36.300000000000004</v>
      </c>
      <c r="F10" s="29"/>
      <c r="G10" s="8"/>
      <c r="H10" s="26"/>
    </row>
    <row r="11" spans="1:8" ht="168">
      <c r="A11" s="7">
        <v>6</v>
      </c>
      <c r="B11" s="26" t="s">
        <v>215</v>
      </c>
      <c r="C11" s="27" t="s">
        <v>218</v>
      </c>
      <c r="D11" s="28" t="s">
        <v>18</v>
      </c>
      <c r="E11" s="7">
        <f>22*1.1</f>
        <v>24.200000000000003</v>
      </c>
      <c r="F11" s="29"/>
      <c r="G11" s="8"/>
      <c r="H11" s="26"/>
    </row>
    <row r="12" spans="1:8" ht="24">
      <c r="A12" s="7">
        <v>7</v>
      </c>
      <c r="B12" s="26" t="s">
        <v>219</v>
      </c>
      <c r="C12" s="27" t="s">
        <v>220</v>
      </c>
      <c r="D12" s="28" t="s">
        <v>50</v>
      </c>
      <c r="E12" s="7">
        <v>11</v>
      </c>
      <c r="F12" s="29"/>
      <c r="G12" s="8"/>
      <c r="H12" s="7"/>
    </row>
    <row r="13" spans="1:8" ht="180">
      <c r="A13" s="7">
        <v>8</v>
      </c>
      <c r="B13" s="26" t="s">
        <v>221</v>
      </c>
      <c r="C13" s="27" t="s">
        <v>222</v>
      </c>
      <c r="D13" s="28" t="s">
        <v>18</v>
      </c>
      <c r="E13" s="7">
        <f>(27+14*0.3)*1.1</f>
        <v>34.32</v>
      </c>
      <c r="F13" s="29"/>
      <c r="G13" s="8"/>
      <c r="H13" s="7"/>
    </row>
    <row r="14" spans="1:8" ht="180">
      <c r="A14" s="7">
        <v>9</v>
      </c>
      <c r="B14" s="26" t="s">
        <v>221</v>
      </c>
      <c r="C14" s="27" t="s">
        <v>223</v>
      </c>
      <c r="D14" s="28" t="s">
        <v>18</v>
      </c>
      <c r="E14" s="7">
        <f>6*1.1</f>
        <v>6.6000000000000005</v>
      </c>
      <c r="F14" s="29"/>
      <c r="G14" s="8"/>
      <c r="H14" s="7"/>
    </row>
    <row r="15" spans="1:8" ht="180">
      <c r="A15" s="7">
        <v>10</v>
      </c>
      <c r="B15" s="26" t="s">
        <v>221</v>
      </c>
      <c r="C15" s="27" t="s">
        <v>224</v>
      </c>
      <c r="D15" s="28" t="s">
        <v>18</v>
      </c>
      <c r="E15" s="7">
        <f>2*1.1</f>
        <v>2.2</v>
      </c>
      <c r="F15" s="29"/>
      <c r="G15" s="8"/>
      <c r="H15" s="7"/>
    </row>
    <row r="16" spans="1:8" ht="54.75" customHeight="1">
      <c r="A16" s="7">
        <v>11</v>
      </c>
      <c r="B16" s="26" t="s">
        <v>225</v>
      </c>
      <c r="C16" s="27" t="s">
        <v>226</v>
      </c>
      <c r="D16" s="7" t="s">
        <v>187</v>
      </c>
      <c r="E16" s="7">
        <v>2</v>
      </c>
      <c r="F16" s="8"/>
      <c r="G16" s="8"/>
      <c r="H16" s="7"/>
    </row>
    <row r="17" spans="1:8" ht="54.75" customHeight="1">
      <c r="A17" s="7">
        <v>12</v>
      </c>
      <c r="B17" s="26" t="s">
        <v>225</v>
      </c>
      <c r="C17" s="27" t="s">
        <v>227</v>
      </c>
      <c r="D17" s="7" t="s">
        <v>187</v>
      </c>
      <c r="E17" s="7">
        <v>4</v>
      </c>
      <c r="F17" s="8"/>
      <c r="G17" s="8"/>
      <c r="H17" s="7"/>
    </row>
    <row r="18" spans="1:8" ht="54.75" customHeight="1">
      <c r="A18" s="7">
        <v>13</v>
      </c>
      <c r="B18" s="26" t="s">
        <v>225</v>
      </c>
      <c r="C18" s="27" t="s">
        <v>228</v>
      </c>
      <c r="D18" s="7" t="s">
        <v>187</v>
      </c>
      <c r="E18" s="7">
        <v>8</v>
      </c>
      <c r="F18" s="8"/>
      <c r="G18" s="8"/>
      <c r="H18" s="7"/>
    </row>
  </sheetData>
  <sheetProtection/>
  <mergeCells count="4">
    <mergeCell ref="A1:H1"/>
    <mergeCell ref="A2:H2"/>
    <mergeCell ref="A4:C4"/>
    <mergeCell ref="A8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P8" sqref="P8"/>
    </sheetView>
  </sheetViews>
  <sheetFormatPr defaultColWidth="8.00390625" defaultRowHeight="14.25"/>
  <cols>
    <col min="1" max="1" width="4.125" style="4" customWidth="1"/>
    <col min="2" max="2" width="21.125" style="5" customWidth="1"/>
    <col min="3" max="3" width="33.125" style="4" customWidth="1"/>
    <col min="4" max="4" width="4.125" style="4" customWidth="1"/>
    <col min="5" max="5" width="7.75390625" style="4" customWidth="1"/>
    <col min="6" max="7" width="7.50390625" style="4" customWidth="1"/>
    <col min="8" max="8" width="4.125" style="4" customWidth="1"/>
    <col min="9" max="16384" width="8.00390625" style="4" customWidth="1"/>
  </cols>
  <sheetData>
    <row r="1" spans="1:8" s="1" customFormat="1" ht="12">
      <c r="A1" s="71" t="s">
        <v>202</v>
      </c>
      <c r="B1" s="71"/>
      <c r="C1" s="71"/>
      <c r="D1" s="71"/>
      <c r="E1" s="71"/>
      <c r="F1" s="72"/>
      <c r="G1" s="72"/>
      <c r="H1" s="73"/>
    </row>
    <row r="2" spans="1:8" s="1" customFormat="1" ht="12">
      <c r="A2" s="74" t="s">
        <v>229</v>
      </c>
      <c r="B2" s="75"/>
      <c r="C2" s="74"/>
      <c r="D2" s="76"/>
      <c r="E2" s="75"/>
      <c r="F2" s="75"/>
      <c r="G2" s="75"/>
      <c r="H2" s="75"/>
    </row>
    <row r="3" spans="1:8" s="1" customFormat="1" ht="12">
      <c r="A3" s="78" t="s">
        <v>2</v>
      </c>
      <c r="B3" s="78" t="s">
        <v>204</v>
      </c>
      <c r="C3" s="78" t="s">
        <v>205</v>
      </c>
      <c r="D3" s="80" t="s">
        <v>5</v>
      </c>
      <c r="E3" s="78" t="s">
        <v>109</v>
      </c>
      <c r="F3" s="8" t="s">
        <v>110</v>
      </c>
      <c r="G3" s="8" t="s">
        <v>206</v>
      </c>
      <c r="H3" s="82" t="s">
        <v>10</v>
      </c>
    </row>
    <row r="4" spans="1:8" s="2" customFormat="1" ht="11.25">
      <c r="A4" s="79"/>
      <c r="B4" s="79"/>
      <c r="C4" s="79"/>
      <c r="D4" s="79"/>
      <c r="E4" s="81"/>
      <c r="F4" s="79" t="s">
        <v>230</v>
      </c>
      <c r="G4" s="79" t="s">
        <v>231</v>
      </c>
      <c r="H4" s="79"/>
    </row>
    <row r="5" spans="1:8" s="2" customFormat="1" ht="11.25">
      <c r="A5" s="79"/>
      <c r="B5" s="79"/>
      <c r="C5" s="79"/>
      <c r="D5" s="79"/>
      <c r="E5" s="81"/>
      <c r="F5" s="79"/>
      <c r="G5" s="79"/>
      <c r="H5" s="79"/>
    </row>
    <row r="6" spans="1:8" s="2" customFormat="1" ht="60">
      <c r="A6" s="9">
        <v>1</v>
      </c>
      <c r="B6" s="11" t="s">
        <v>232</v>
      </c>
      <c r="C6" s="12" t="s">
        <v>233</v>
      </c>
      <c r="D6" s="13" t="s">
        <v>116</v>
      </c>
      <c r="E6" s="13">
        <v>1</v>
      </c>
      <c r="F6" s="13"/>
      <c r="G6" s="13"/>
      <c r="H6" s="10"/>
    </row>
    <row r="7" spans="1:8" s="2" customFormat="1" ht="36">
      <c r="A7" s="9">
        <v>2</v>
      </c>
      <c r="B7" s="9" t="s">
        <v>234</v>
      </c>
      <c r="C7" s="12" t="s">
        <v>235</v>
      </c>
      <c r="D7" s="13" t="s">
        <v>116</v>
      </c>
      <c r="E7" s="13">
        <v>1</v>
      </c>
      <c r="F7" s="13"/>
      <c r="G7" s="13"/>
      <c r="H7" s="10"/>
    </row>
    <row r="8" spans="1:8" s="2" customFormat="1" ht="60">
      <c r="A8" s="9">
        <v>3</v>
      </c>
      <c r="B8" s="9" t="s">
        <v>236</v>
      </c>
      <c r="C8" s="12" t="s">
        <v>237</v>
      </c>
      <c r="D8" s="13" t="s">
        <v>116</v>
      </c>
      <c r="E8" s="13">
        <v>1</v>
      </c>
      <c r="F8" s="13"/>
      <c r="G8" s="13"/>
      <c r="H8" s="10"/>
    </row>
    <row r="9" spans="1:8" s="2" customFormat="1" ht="48">
      <c r="A9" s="9">
        <v>4</v>
      </c>
      <c r="B9" s="9" t="s">
        <v>238</v>
      </c>
      <c r="C9" s="12" t="s">
        <v>239</v>
      </c>
      <c r="D9" s="13" t="s">
        <v>187</v>
      </c>
      <c r="E9" s="13">
        <v>2</v>
      </c>
      <c r="F9" s="13"/>
      <c r="G9" s="13"/>
      <c r="H9" s="10"/>
    </row>
    <row r="10" spans="1:8" s="2" customFormat="1" ht="96">
      <c r="A10" s="9"/>
      <c r="B10" s="9" t="s">
        <v>240</v>
      </c>
      <c r="C10" s="12" t="s">
        <v>241</v>
      </c>
      <c r="D10" s="13" t="s">
        <v>18</v>
      </c>
      <c r="E10" s="13">
        <f>6*1.1</f>
        <v>6.6000000000000005</v>
      </c>
      <c r="F10" s="13"/>
      <c r="G10" s="13"/>
      <c r="H10" s="10"/>
    </row>
    <row r="11" spans="1:8" s="2" customFormat="1" ht="96">
      <c r="A11" s="9">
        <v>5</v>
      </c>
      <c r="B11" s="9" t="s">
        <v>240</v>
      </c>
      <c r="C11" s="12" t="s">
        <v>242</v>
      </c>
      <c r="D11" s="13" t="s">
        <v>18</v>
      </c>
      <c r="E11" s="13">
        <f>47*1.1</f>
        <v>51.7</v>
      </c>
      <c r="F11" s="13"/>
      <c r="G11" s="13"/>
      <c r="H11" s="10"/>
    </row>
    <row r="12" spans="1:8" s="2" customFormat="1" ht="96">
      <c r="A12" s="9">
        <v>6</v>
      </c>
      <c r="B12" s="9" t="s">
        <v>240</v>
      </c>
      <c r="C12" s="12" t="s">
        <v>243</v>
      </c>
      <c r="D12" s="13" t="s">
        <v>18</v>
      </c>
      <c r="E12" s="13">
        <f>113*1.1</f>
        <v>124.30000000000001</v>
      </c>
      <c r="F12" s="13"/>
      <c r="G12" s="13"/>
      <c r="H12" s="10"/>
    </row>
    <row r="13" spans="1:8" s="2" customFormat="1" ht="96">
      <c r="A13" s="9">
        <v>7</v>
      </c>
      <c r="B13" s="9" t="s">
        <v>240</v>
      </c>
      <c r="C13" s="12" t="s">
        <v>244</v>
      </c>
      <c r="D13" s="13" t="s">
        <v>18</v>
      </c>
      <c r="E13" s="13">
        <f>(58+E17)*1.1</f>
        <v>85.47000000000001</v>
      </c>
      <c r="F13" s="13"/>
      <c r="G13" s="13"/>
      <c r="H13" s="10"/>
    </row>
    <row r="14" spans="1:8" s="2" customFormat="1" ht="96">
      <c r="A14" s="9">
        <v>8</v>
      </c>
      <c r="B14" s="9" t="s">
        <v>240</v>
      </c>
      <c r="C14" s="12" t="s">
        <v>245</v>
      </c>
      <c r="D14" s="13" t="s">
        <v>18</v>
      </c>
      <c r="E14" s="13">
        <f>(89+E17*2)*1.1</f>
        <v>141.24</v>
      </c>
      <c r="F14" s="13"/>
      <c r="G14" s="13"/>
      <c r="H14" s="10"/>
    </row>
    <row r="15" spans="1:8" s="2" customFormat="1" ht="72">
      <c r="A15" s="9">
        <v>9</v>
      </c>
      <c r="B15" s="9" t="s">
        <v>246</v>
      </c>
      <c r="C15" s="12" t="s">
        <v>247</v>
      </c>
      <c r="D15" s="13" t="s">
        <v>187</v>
      </c>
      <c r="E15" s="13">
        <v>13</v>
      </c>
      <c r="F15" s="13"/>
      <c r="G15" s="13"/>
      <c r="H15" s="10"/>
    </row>
    <row r="16" spans="1:8" s="2" customFormat="1" ht="72">
      <c r="A16" s="9">
        <v>10</v>
      </c>
      <c r="B16" s="9" t="s">
        <v>246</v>
      </c>
      <c r="C16" s="12" t="s">
        <v>248</v>
      </c>
      <c r="D16" s="13" t="s">
        <v>187</v>
      </c>
      <c r="E16" s="13">
        <v>32</v>
      </c>
      <c r="F16" s="13"/>
      <c r="G16" s="13"/>
      <c r="H16" s="10"/>
    </row>
    <row r="17" spans="1:8" s="2" customFormat="1" ht="24">
      <c r="A17" s="9">
        <v>11</v>
      </c>
      <c r="B17" s="9" t="s">
        <v>249</v>
      </c>
      <c r="C17" s="12" t="s">
        <v>250</v>
      </c>
      <c r="D17" s="13" t="s">
        <v>18</v>
      </c>
      <c r="E17" s="13">
        <f>7.2+2.1+10.4</f>
        <v>19.700000000000003</v>
      </c>
      <c r="F17" s="13"/>
      <c r="G17" s="13"/>
      <c r="H17" s="10"/>
    </row>
    <row r="18" spans="1:8" s="3" customFormat="1" ht="13.5">
      <c r="A18" s="9">
        <v>12</v>
      </c>
      <c r="B18" s="14" t="s">
        <v>251</v>
      </c>
      <c r="C18" s="15" t="s">
        <v>252</v>
      </c>
      <c r="D18" s="16" t="s">
        <v>116</v>
      </c>
      <c r="E18" s="17">
        <v>8</v>
      </c>
      <c r="F18" s="18"/>
      <c r="G18" s="19"/>
      <c r="H18" s="19"/>
    </row>
    <row r="19" spans="1:8" s="3" customFormat="1" ht="13.5">
      <c r="A19" s="9">
        <v>13</v>
      </c>
      <c r="B19" s="14" t="s">
        <v>253</v>
      </c>
      <c r="C19" s="15" t="s">
        <v>254</v>
      </c>
      <c r="D19" s="16" t="s">
        <v>187</v>
      </c>
      <c r="E19" s="17">
        <v>8</v>
      </c>
      <c r="F19" s="18"/>
      <c r="G19" s="19"/>
      <c r="H19" s="19"/>
    </row>
    <row r="20" spans="1:8" s="2" customFormat="1" ht="96">
      <c r="A20" s="9">
        <v>14</v>
      </c>
      <c r="B20" s="9" t="s">
        <v>255</v>
      </c>
      <c r="C20" s="12" t="s">
        <v>256</v>
      </c>
      <c r="D20" s="13" t="s">
        <v>187</v>
      </c>
      <c r="E20" s="13">
        <f>8*2</f>
        <v>16</v>
      </c>
      <c r="F20" s="13"/>
      <c r="G20" s="13"/>
      <c r="H20" s="10"/>
    </row>
    <row r="21" spans="1:8" s="2" customFormat="1" ht="96">
      <c r="A21" s="9">
        <v>15</v>
      </c>
      <c r="B21" s="9" t="s">
        <v>255</v>
      </c>
      <c r="C21" s="12" t="s">
        <v>257</v>
      </c>
      <c r="D21" s="13" t="s">
        <v>187</v>
      </c>
      <c r="E21" s="13">
        <f>8*2</f>
        <v>16</v>
      </c>
      <c r="F21" s="13"/>
      <c r="G21" s="13"/>
      <c r="H21" s="10"/>
    </row>
    <row r="22" spans="1:8" s="2" customFormat="1" ht="96">
      <c r="A22" s="9">
        <v>16</v>
      </c>
      <c r="B22" s="9" t="s">
        <v>255</v>
      </c>
      <c r="C22" s="12" t="s">
        <v>258</v>
      </c>
      <c r="D22" s="13" t="s">
        <v>187</v>
      </c>
      <c r="E22" s="13">
        <f>8*2</f>
        <v>16</v>
      </c>
      <c r="F22" s="13"/>
      <c r="G22" s="13"/>
      <c r="H22" s="10"/>
    </row>
    <row r="23" spans="1:8" s="2" customFormat="1" ht="60">
      <c r="A23" s="9">
        <v>17</v>
      </c>
      <c r="B23" s="9" t="s">
        <v>259</v>
      </c>
      <c r="C23" s="12" t="s">
        <v>260</v>
      </c>
      <c r="D23" s="7" t="s">
        <v>103</v>
      </c>
      <c r="E23" s="13">
        <v>1</v>
      </c>
      <c r="F23" s="13"/>
      <c r="G23" s="13"/>
      <c r="H23" s="10"/>
    </row>
    <row r="24" spans="1:8" s="2" customFormat="1" ht="48">
      <c r="A24" s="9">
        <v>18</v>
      </c>
      <c r="B24" s="9" t="s">
        <v>261</v>
      </c>
      <c r="C24" s="12" t="s">
        <v>262</v>
      </c>
      <c r="D24" s="7" t="s">
        <v>103</v>
      </c>
      <c r="E24" s="13">
        <v>1</v>
      </c>
      <c r="F24" s="13"/>
      <c r="G24" s="13"/>
      <c r="H24" s="10"/>
    </row>
    <row r="25" spans="1:8" s="2" customFormat="1" ht="96">
      <c r="A25" s="9">
        <v>19</v>
      </c>
      <c r="B25" s="9" t="s">
        <v>263</v>
      </c>
      <c r="C25" s="12" t="s">
        <v>264</v>
      </c>
      <c r="D25" s="7" t="s">
        <v>265</v>
      </c>
      <c r="E25" s="13">
        <f>(E11+E13)/2.5*2.422</f>
        <v>132.89029600000003</v>
      </c>
      <c r="F25" s="13"/>
      <c r="G25" s="13"/>
      <c r="H25" s="10"/>
    </row>
  </sheetData>
  <sheetProtection/>
  <mergeCells count="10">
    <mergeCell ref="A1:H1"/>
    <mergeCell ref="A2:H2"/>
    <mergeCell ref="A3:A5"/>
    <mergeCell ref="B3:B5"/>
    <mergeCell ref="C3:C5"/>
    <mergeCell ref="D3:D5"/>
    <mergeCell ref="E3:E5"/>
    <mergeCell ref="F4:F5"/>
    <mergeCell ref="G4:G5"/>
    <mergeCell ref="H3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</cp:lastModifiedBy>
  <dcterms:created xsi:type="dcterms:W3CDTF">2016-12-02T08:54:00Z</dcterms:created>
  <dcterms:modified xsi:type="dcterms:W3CDTF">2023-02-11T07:50:26Z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D0EC52EB860049BCB2F08EFF209505CE</vt:lpwstr>
  </property>
</Properties>
</file>